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noy\Documents\AÑO 2024\ESPECIAL SEGUIMIENTO\FORMATOS ULTIMOS\"/>
    </mc:Choice>
  </mc:AlternateContent>
  <xr:revisionPtr revIDLastSave="0" documentId="13_ncr:1_{C4704510-14A6-4C1D-A356-1C70E4325F7F}" xr6:coauthVersionLast="47" xr6:coauthVersionMax="47" xr10:uidLastSave="{00000000-0000-0000-0000-000000000000}"/>
  <bookViews>
    <workbookView xWindow="-120" yWindow="-120" windowWidth="29040" windowHeight="15720" firstSheet="1" activeTab="1" xr2:uid="{00000000-000D-0000-FFFF-FFFF00000000}"/>
  </bookViews>
  <sheets>
    <sheet name="Ejemplo Matriz de Planeación" sheetId="4" state="hidden" r:id="rId1"/>
    <sheet name="Conclusión" sheetId="3" r:id="rId2"/>
    <sheet name="Instructivo para conclusión " sheetId="5" r:id="rId3"/>
    <sheet name="tablas" sheetId="2" state="hidden" r:id="rId4"/>
    <sheet name="Hoja1" sheetId="6" state="hidden" r:id="rId5"/>
  </sheets>
  <definedNames>
    <definedName name="OLE_LINK1" localSheetId="2">'Instructivo para conclusión '!$A$57</definedName>
    <definedName name="proyecto"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5" i="3" l="1"/>
  <c r="K45" i="3"/>
  <c r="K58" i="2" l="1"/>
  <c r="K59" i="2"/>
  <c r="K57" i="2"/>
  <c r="K56" i="2"/>
  <c r="K55" i="2"/>
  <c r="K32" i="3"/>
  <c r="K41" i="3" s="1"/>
  <c r="L32" i="3"/>
  <c r="L41" i="3" s="1"/>
  <c r="M32" i="3"/>
  <c r="M41" i="3" s="1"/>
  <c r="J56" i="2" l="1"/>
  <c r="J57" i="2"/>
  <c r="J58" i="2"/>
  <c r="J59" i="2"/>
  <c r="E32" i="3"/>
  <c r="F32" i="3"/>
  <c r="G32" i="3"/>
  <c r="H32" i="3"/>
  <c r="I32" i="3"/>
  <c r="J32" i="3"/>
  <c r="D32" i="3"/>
  <c r="F41" i="3" l="1"/>
  <c r="G41" i="3"/>
  <c r="H41" i="3"/>
  <c r="I41" i="3"/>
  <c r="J41" i="3"/>
  <c r="E41" i="3" l="1"/>
  <c r="E30" i="3"/>
  <c r="F30" i="3"/>
  <c r="G30" i="3"/>
  <c r="H30" i="3"/>
  <c r="D30" i="3"/>
  <c r="E29" i="3"/>
  <c r="F29" i="3"/>
  <c r="G29" i="3"/>
  <c r="H29" i="3"/>
  <c r="D29" i="3"/>
  <c r="H44" i="3"/>
  <c r="H49" i="3" s="1"/>
  <c r="G44" i="3"/>
  <c r="G49" i="3" s="1"/>
  <c r="F44" i="3"/>
  <c r="E44" i="3"/>
  <c r="J55" i="2"/>
  <c r="D44" i="3" s="1"/>
  <c r="L28" i="2"/>
  <c r="D15" i="3" s="1"/>
  <c r="L29" i="2"/>
  <c r="E15" i="3" s="1"/>
  <c r="L30" i="2"/>
  <c r="F15" i="3" s="1"/>
  <c r="L27" i="2"/>
  <c r="C15" i="3" s="1"/>
  <c r="D41" i="3"/>
  <c r="E49" i="3" l="1"/>
  <c r="F49" i="3"/>
  <c r="G50" i="3"/>
  <c r="E50" i="3"/>
  <c r="D49" i="3"/>
  <c r="D50" i="3"/>
  <c r="F50" i="3"/>
  <c r="D47" i="3"/>
  <c r="D46" i="3"/>
  <c r="E47" i="3"/>
  <c r="E46" i="3"/>
  <c r="G47" i="3"/>
  <c r="G46" i="3"/>
  <c r="H47" i="3"/>
  <c r="H46" i="3"/>
  <c r="F47" i="3"/>
  <c r="F46" i="3"/>
  <c r="E45" i="3"/>
  <c r="F45" i="3"/>
  <c r="E51" i="3"/>
  <c r="F48" i="3"/>
  <c r="E48" i="3"/>
  <c r="D51" i="3"/>
  <c r="D48" i="3"/>
  <c r="D45" i="3"/>
  <c r="F51" i="3"/>
  <c r="G48" i="3"/>
  <c r="G45" i="3"/>
  <c r="G51" i="3"/>
  <c r="H50" i="3"/>
  <c r="H51" i="3"/>
  <c r="H45" i="3"/>
  <c r="H48" i="3"/>
  <c r="I48" i="3" l="1"/>
  <c r="I50" i="3"/>
  <c r="I49" i="3"/>
  <c r="I47" i="3"/>
  <c r="I45" i="3"/>
  <c r="I51" i="3"/>
  <c r="I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Contraloria</author>
  </authors>
  <commentList>
    <comment ref="C25" authorId="0" shapeId="0" xr:uid="{00000000-0006-0000-0400-00000100000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xr:uid="{00000000-0006-0000-0400-00000200000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xr:uid="{00000000-0006-0000-0400-00000300000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<sst xmlns="http://schemas.openxmlformats.org/spreadsheetml/2006/main" count="375" uniqueCount="280">
  <si>
    <t>Fecha de elaboración:</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</si>
  <si>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</si>
  <si>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</si>
  <si>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</si>
  <si>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</si>
  <si>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</si>
  <si>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</si>
  <si>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Versión: 1.0</t>
  </si>
  <si>
    <t>Fecha de revisión</t>
  </si>
  <si>
    <t>dd / mm / aa</t>
  </si>
  <si>
    <t>MATERIALIDAD O IMPORTANCIA RELATIVA DEL ASUNTO</t>
  </si>
  <si>
    <t>RANGOS DE PORCENTAJE DE MATERIALIDAD SEGÚN RIESGO</t>
  </si>
  <si>
    <t>NIVEL DE RIESGO</t>
  </si>
  <si>
    <t>Bajo</t>
  </si>
  <si>
    <t>Medio</t>
  </si>
  <si>
    <t>Alto</t>
  </si>
  <si>
    <t>Crítico</t>
  </si>
  <si>
    <t>RANGO DE MATERIALIDAD</t>
  </si>
  <si>
    <t>Objetivo Específico</t>
  </si>
  <si>
    <t>Aspecto Clave</t>
  </si>
  <si>
    <t>Principio relacionado</t>
  </si>
  <si>
    <t>Economía</t>
  </si>
  <si>
    <t>Eficacia</t>
  </si>
  <si>
    <t>Economía, Eficacia y Eficiencia</t>
  </si>
  <si>
    <t>Eficacia y Eficiencia</t>
  </si>
  <si>
    <t>Equidad</t>
  </si>
  <si>
    <t>Costos Ambientales</t>
  </si>
  <si>
    <t>Pregunta 1.1</t>
  </si>
  <si>
    <t>Pregunta 1.3</t>
  </si>
  <si>
    <t>Pregunta 2.1</t>
  </si>
  <si>
    <t>Pregunta 2.2</t>
  </si>
  <si>
    <t>Enfoque</t>
  </si>
  <si>
    <t>Fuente de Criterio y Criterio</t>
  </si>
  <si>
    <t>Tipo de Materialidad</t>
  </si>
  <si>
    <t>Cuantitativa</t>
  </si>
  <si>
    <t>Cualitativa</t>
  </si>
  <si>
    <t>Base seleccionada o Aspecto cualitativo</t>
  </si>
  <si>
    <t>Niveles de Contaminación permitidos</t>
  </si>
  <si>
    <t>Valor / Cantidad / Magnitud</t>
  </si>
  <si>
    <t>Condición para que sea material o de importancia relativa</t>
  </si>
  <si>
    <t>Matriz de riesgos y controles</t>
  </si>
  <si>
    <t xml:space="preserve">Trabajo previo de auditoría </t>
  </si>
  <si>
    <t xml:space="preserve">Alta sensibilidad política </t>
  </si>
  <si>
    <t>Valoración del Riesgo</t>
  </si>
  <si>
    <t>% de materialidad Mínimo</t>
  </si>
  <si>
    <t>% de materialidad Máximo</t>
  </si>
  <si>
    <t>Naturaleza de la observación</t>
  </si>
  <si>
    <t>Desviaciones en el críterio evaluado</t>
  </si>
  <si>
    <t>Incumplimiento en la Ejecución de Metas</t>
  </si>
  <si>
    <t>Origen o situación</t>
  </si>
  <si>
    <t>Programación</t>
  </si>
  <si>
    <t>Implementación</t>
  </si>
  <si>
    <t>Resultado_e_impacto</t>
  </si>
  <si>
    <t xml:space="preserve">Valor (cuantitativo) o Porcentaje (cualitativo) de la Incorrección, desviaciones e incumplimientos </t>
  </si>
  <si>
    <t>PRINCIPIOS EVALUADOS</t>
  </si>
  <si>
    <t>Eficiencia</t>
  </si>
  <si>
    <t>Desarrollo Sostenible</t>
  </si>
  <si>
    <t>ETAPA / ASPECTO</t>
  </si>
  <si>
    <t>ENFOQUE</t>
  </si>
  <si>
    <t>PRINCIPIOS</t>
  </si>
  <si>
    <t>FUENTE</t>
  </si>
  <si>
    <t>BASE</t>
  </si>
  <si>
    <t>SUBPROCESO</t>
  </si>
  <si>
    <t>Formulación_y_Diseño</t>
  </si>
  <si>
    <t xml:space="preserve">Proyecto de Inversión </t>
  </si>
  <si>
    <t>Recursos Asignados Plan Acción de Inversiones</t>
  </si>
  <si>
    <t>Definición del problema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</si>
  <si>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</si>
  <si>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</si>
  <si>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</si>
  <si>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</si>
  <si>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</si>
  <si>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</si>
  <si>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</si>
  <si>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</si>
  <si>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</si>
  <si>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</si>
  <si>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</si>
  <si>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</si>
  <si>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</si>
  <si>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</si>
  <si>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</si>
  <si>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</si>
  <si>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</si>
  <si>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</si>
  <si>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</si>
  <si>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</si>
  <si>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</si>
  <si>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</si>
  <si>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</si>
  <si>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</si>
  <si>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</si>
  <si>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</si>
  <si>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</si>
  <si>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</si>
  <si>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</si>
  <si>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</si>
  <si>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</si>
  <si>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</si>
  <si>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</si>
  <si>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</si>
  <si>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</si>
  <si>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</si>
  <si>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</si>
  <si>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</si>
  <si>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</si>
  <si>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</si>
  <si>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</si>
  <si>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</si>
  <si>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</si>
  <si>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</si>
  <si>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</si>
  <si>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</si>
  <si>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</si>
  <si>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</si>
  <si>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</si>
  <si>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</si>
  <si>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</si>
  <si>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</si>
  <si>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</si>
  <si>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</si>
  <si>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</si>
  <si>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</si>
  <si>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</si>
  <si>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</si>
  <si>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</si>
  <si>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</si>
  <si>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</si>
  <si>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</si>
  <si>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</si>
  <si>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</si>
  <si>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Recursos: Eficiencia</t>
  </si>
  <si>
    <t>Administrativa, Disciplinaria y Penal</t>
  </si>
  <si>
    <t>Población: Eficacia Objetivos</t>
  </si>
  <si>
    <t>Administrativa, Disciplinaria, Penal y Fiscal</t>
  </si>
  <si>
    <t>NA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</si>
  <si>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</si>
  <si>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</si>
  <si>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</si>
  <si>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</si>
  <si>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</si>
  <si>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</si>
  <si>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</si>
  <si>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</si>
  <si>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</si>
  <si>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</si>
  <si>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</si>
  <si>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</si>
  <si>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</si>
  <si>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</si>
  <si>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</si>
  <si>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</si>
  <si>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</si>
  <si>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</si>
  <si>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</si>
  <si>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</si>
  <si>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</si>
  <si>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</si>
  <si>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</si>
  <si>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</si>
  <si>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</si>
  <si>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</si>
  <si>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</si>
  <si>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</si>
  <si>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</si>
  <si>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</si>
  <si>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</si>
  <si>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Los rangos de materilaidad están preestablecidos y varian según el nivel de riesgo determinado.</t>
  </si>
  <si>
    <t>En esta sección se distinguen 3 partes fundamentales:</t>
  </si>
  <si>
    <t>Ley 1150 de 2017, Art 8</t>
  </si>
  <si>
    <t>Decreto 234 de 2015, Art 3</t>
  </si>
  <si>
    <t>Recursos programados en el Proyecto de inversión</t>
  </si>
  <si>
    <t>Valor materialidad (cuantitativa)</t>
  </si>
  <si>
    <t>Pregunta o hipótesis:</t>
  </si>
  <si>
    <t>Hipótesis 1.2</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</si>
  <si>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</si>
  <si>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</si>
  <si>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</si>
  <si>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</si>
  <si>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</si>
  <si>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</si>
  <si>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</si>
  <si>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</si>
  <si>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</si>
  <si>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</si>
  <si>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</si>
  <si>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</si>
  <si>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</si>
  <si>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OBJETIVO 2: Determinar la eficiencia y la eficacia de los sistemas institucionales para supervisar el modo en que los beneficiarios de subvenciones utilizan los fondos recibidos</t>
  </si>
  <si>
    <t>Líder:</t>
  </si>
  <si>
    <t>ANÁLISIS PARA CONCLUSION</t>
  </si>
  <si>
    <t xml:space="preserve">Seguimiento Presupuestal </t>
  </si>
  <si>
    <t xml:space="preserve">Seguimiento al Sistema u Operativo </t>
  </si>
  <si>
    <t>Seguimiento a resultados o estrategia</t>
  </si>
  <si>
    <t>Resultado, Sistema y Presupuestal</t>
  </si>
  <si>
    <t>Desviaciones o brechas en la Ejecución de Metas</t>
  </si>
  <si>
    <t>Desviaciones o brechas en la Ejecución de Recursos</t>
  </si>
  <si>
    <t>Desviaciones o brechas en la Población atendida</t>
  </si>
  <si>
    <t>Formulación y Diseño</t>
  </si>
  <si>
    <t>Evaluación y seguimiento</t>
  </si>
  <si>
    <t>Resultado e impacto</t>
  </si>
  <si>
    <t>Gasto de Inversión u operación</t>
  </si>
  <si>
    <t>Inversión Ambiental</t>
  </si>
  <si>
    <t>ESQUEMA DEL ESPECIAL SEGUIMIENTO</t>
  </si>
  <si>
    <t>OBJETIVO 3 Identificar si la Secretaria Distrital de Salud dispone de prácticas de higiene y mecanismos de control eficientes y eficaces para el proceso de producción de carnes de manera tal de garantizar la entrega al público de productos cárnicos seguros y saludables.</t>
  </si>
  <si>
    <t>OBJETIVO 1: Establecer si la asistencia seguridad alimentaria con fines educativos prestada por la SED fue eficaz en brindar ayuda a los niños y se instrumentó e implementó de manera eficiente</t>
  </si>
  <si>
    <t>Observación</t>
  </si>
  <si>
    <t>Ineficiencias</t>
  </si>
  <si>
    <t>Retrasos</t>
  </si>
  <si>
    <t>Errores</t>
  </si>
  <si>
    <t>Sobrecostos</t>
  </si>
  <si>
    <t>Costos innecesarios.</t>
  </si>
  <si>
    <t>CONCLUSIONES ESPECIAL SEGUIMIENTO</t>
  </si>
  <si>
    <t>Normas que rigen el funcionamiento del asunto  </t>
  </si>
  <si>
    <t>ASPECTO CLAVE</t>
  </si>
  <si>
    <t>A</t>
  </si>
  <si>
    <t>B</t>
  </si>
  <si>
    <t>Columna1</t>
  </si>
  <si>
    <t/>
  </si>
  <si>
    <t>Tipo de Importancia relativa (Materialidad)</t>
  </si>
  <si>
    <t>% de materialidad aplicado</t>
  </si>
  <si>
    <t>CONCLUSIÓN DEL ESPECIAL SEGUIMIENTO</t>
  </si>
  <si>
    <t xml:space="preserve">OBJETIVO 1.1: </t>
  </si>
  <si>
    <t xml:space="preserve">OBJETIVO 1.2: </t>
  </si>
  <si>
    <t>OBJETIVO 1.3:</t>
  </si>
  <si>
    <t>OBJETIVO 2.1:</t>
  </si>
  <si>
    <t>OBJETIVO 2.2:</t>
  </si>
  <si>
    <t>Riesgo Fiscal</t>
  </si>
  <si>
    <t>RIESGO FISCAL</t>
  </si>
  <si>
    <t xml:space="preserve">CONCEPTO DEL GRADO DE CUMPLIMIENTO DE LOS PRINCIPIOS DE LA GESTION FISCAL </t>
  </si>
  <si>
    <t>SIN RIESGO FISCAL</t>
  </si>
  <si>
    <t>Concepto de los principios de la gestion fiscal</t>
  </si>
  <si>
    <t>Incumplimiento de las metas y objetivos</t>
  </si>
  <si>
    <t>Afectación presupuestal que influye en el cumplimiento de metas u objetivos (espacio de mejora)</t>
  </si>
  <si>
    <t>Población sin atender que afecta el cumplimiento de metas u objetivos (espacio de mejora)</t>
  </si>
  <si>
    <t>Atrasos en la entrega de producto que afecta el cumplimiento de metas u objetivos (espacio de mejora)</t>
  </si>
  <si>
    <t>✓ Expresen el grado de economía, eficiencia y/o eficacia desde una perspectiva general asociada a aspectos propios de los principios de la gestión fiscal, o mediante el aporte de información específica acerca de un conjunto de elementos relacionados con estos</t>
  </si>
  <si>
    <t>✓ Establezcan una vinculación clara con las observaciones del informe.</t>
  </si>
  <si>
    <t>Tenga en cuenta al formular las conclusiones lo siguiente:</t>
  </si>
  <si>
    <t>Fuente: Auditoría de Desempeño Manual de Implementación de las ISSAI Versión 1, julio de 2021. Iniciativa de Desarrollo de la INTOSAI (IDI)</t>
  </si>
  <si>
    <t xml:space="preserve">CONCLUSIONES </t>
  </si>
  <si>
    <t>✓ Reflejen los criterios del seguimiento</t>
  </si>
  <si>
    <t>✓ Se cuantifiquen cuando ello sea posible (por ejemplo, de qué modo y en qué medida el desempeño no ha alcanzado el estándar ideal o esperado)</t>
  </si>
  <si>
    <t>✓ Reflejen los cambios registrados a lo largo del tiempo (por ejemplo, expresen si el riesgo para el desempeño lleva camino de incrementarse próximamente debido a hechos nuevos)</t>
  </si>
  <si>
    <t>✓ Tengan un aspecto equilibrado, en el que se reflejen ecuánimemente las observaciones</t>
  </si>
  <si>
    <t>✓ Sean claras y concisas: no es necesario que repita todas las observaciones en la sección dedicada a las conclusiones</t>
  </si>
  <si>
    <t>Incorrección en la información por error en el registro derivadas de inexactitudes</t>
  </si>
  <si>
    <t>Incorrección de juicio</t>
  </si>
  <si>
    <t>Posible Fraude</t>
  </si>
  <si>
    <t>Afectación de la calidad</t>
  </si>
  <si>
    <t>ACTUACION DE CONTROL  FISCAL POSTERIOR</t>
  </si>
  <si>
    <t>PRONUNCIAMIENTO</t>
  </si>
  <si>
    <t>AUDITORIA DE DESEMPEÑO</t>
  </si>
  <si>
    <t>INDAGACION PRELIMINAR</t>
  </si>
  <si>
    <t xml:space="preserve">Sobre ejecución de metas sin cumplimiento de la calidad y eficiencia de los productos, que afecta las metas y objetivos </t>
  </si>
  <si>
    <t xml:space="preserve">AUDITORIA DE CUMPLIMIENTO </t>
  </si>
  <si>
    <t>AUDITORIA FINANCIERA Y DE GESTION</t>
  </si>
  <si>
    <t>EVALUACION DE PROGRAMAS Y POLITICAS PUBLICAS</t>
  </si>
  <si>
    <t>Código formato: PEEPP-16-09</t>
  </si>
  <si>
    <t>1 . Rangos de Porcentaje de Materialidad según nivel de Riesgo</t>
  </si>
  <si>
    <t>2.  CONCLUSIONES ESPECIAL SEGUIMIENTO</t>
  </si>
  <si>
    <t>3.3. Análisis para Conclusión:</t>
  </si>
  <si>
    <t>Código formato: PEEPP-16-09
Versión: 1.0</t>
  </si>
  <si>
    <t xml:space="preserve">El PEEPP-16-09 está compuesto por las siguientes secciones: 
  </t>
  </si>
  <si>
    <r>
      <rPr>
        <b/>
        <sz val="12"/>
        <rFont val="Arial"/>
        <family val="2"/>
      </rPr>
      <t xml:space="preserve">2.1. Esquema de Auditoría: </t>
    </r>
    <r>
      <rPr>
        <sz val="12"/>
        <rFont val="Arial"/>
        <family val="2"/>
      </rPr>
      <t>Para cada aspecto clave, pregunta(s) o hipótesis asociada(s) a cada uno de los objetivos específicos, el auditor diligencia los principios a evaluar, el enfoque y criterios determinados en el formato PEEPP-16-07</t>
    </r>
    <r>
      <rPr>
        <u/>
        <sz val="12"/>
        <rFont val="Arial"/>
        <family val="2"/>
      </rPr>
      <t xml:space="preserve"> Matriz de Planeación.</t>
    </r>
  </si>
  <si>
    <r>
      <rPr>
        <b/>
        <sz val="12"/>
        <rFont val="Arial"/>
        <family val="2"/>
      </rPr>
      <t>3.2. Materialidad de Planeación (MP)</t>
    </r>
    <r>
      <rPr>
        <sz val="12"/>
        <rFont val="Arial"/>
        <family val="2"/>
      </rPr>
      <t>: el profesional  en fase de planeación determina para cada aspecto clave, pregunta o hipótesis el tipo de materialidad, la base seleccionada (en caso cuantitativo) o el aspecto cualitativo (en caso cualitativo), los valores o cantidades asociadas a la base o al especto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</si>
  <si>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En fase de ejecución, el profesional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se determina el concepto para el principio evaluado, asi:</t>
  </si>
  <si>
    <t>Efecto en caso de incorrección, incumplimiento o desviación (texto). Consecuencias relacionadas con las causas y la evidencia correspondiente. Pueden constituir una medida de la importancia de las observaciones</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</si>
  <si>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global de cada principio del asunto evaluado, es decir que se requiere mas del 75% de conceptos favorables de cada principio para que su concepto global sea positivo. 
Para la conclusión, la matriz arroja el resultado conforme a las opciones seleccionadas por el evaluador en la fila 37 en Efecto en caso de incorrección, incumplimiento o desviación (texto). Consecuencias relacionadas con las causas y la evidencia correspondiente. Pueden constituir una medida de la importancia de las observaciones y la fila 39 Posible incidencia fiscal.</t>
    </r>
  </si>
  <si>
    <t>Posible incidencia fiscal</t>
  </si>
  <si>
    <t xml:space="preserve">La materialidad de un tema de especial seguimiento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</si>
  <si>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Dirección Responsable:</t>
  </si>
  <si>
    <t>Sujeto (s) de Vigilancia y Control:</t>
  </si>
  <si>
    <t>Vigencia PAD o PAE</t>
  </si>
  <si>
    <t>Código:</t>
  </si>
  <si>
    <t>Asunto Especial Seguimiento:</t>
  </si>
  <si>
    <t>Vigencia (s) Auditada (s):</t>
  </si>
  <si>
    <t>BENEFICIARIOS</t>
  </si>
  <si>
    <t xml:space="preserve">INSTRUCTIVO </t>
  </si>
  <si>
    <t>MATRIZ DE CONCLUSIONES  ESPECIAL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</si>
</sst>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0.00_-;\-&quot;$&quot;* #,##0.00_-;_-&quot;$&quot;* &quot;-&quot;??_-;_-@_-"/>
    <numFmt numFmtId="165" formatCode="&quot;$&quot;\ #,##0.0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9"/>
      <color rgb="FFFFFFFF"/>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1"/>
      <color theme="0" tint="-0.34998626667073579"/>
      <name val="Arial"/>
      <family val="2"/>
    </font>
    <font>
      <sz val="12"/>
      <color theme="1"/>
      <name val="Arial"/>
      <family val="2"/>
    </font>
    <font>
      <b/>
      <sz val="16"/>
      <name val="Arial"/>
      <family val="2"/>
    </font>
    <font>
      <b/>
      <sz val="11"/>
      <color theme="0"/>
      <name val="Calibri"/>
      <family val="2"/>
      <scheme val="minor"/>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b/>
      <sz val="12"/>
      <color rgb="FF000000"/>
      <name val="Arial"/>
      <family val="2"/>
    </font>
    <font>
      <sz val="12"/>
      <color theme="1"/>
      <name val="Wingdings"/>
      <charset val="2"/>
    </font>
    <font>
      <b/>
      <sz val="14"/>
      <name val="Calibri"/>
      <family val="2"/>
      <scheme val="minor"/>
    </font>
  </fonts>
  <fills count="26">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bgColor theme="4"/>
      </patternFill>
    </fill>
  </fills>
  <borders count="57">
    <border>
      <left/>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cellStyleXfs>
  <cellXfs count="263">
    <xf numFmtId="0" fontId="0" fillId="0" borderId="0" xfId="0"/>
    <xf numFmtId="0" fontId="6" fillId="0" borderId="0" xfId="0" applyFont="1"/>
    <xf numFmtId="0" fontId="0" fillId="5" borderId="0" xfId="0" applyFill="1"/>
    <xf numFmtId="0" fontId="7" fillId="0" borderId="0" xfId="0" applyFont="1" applyAlignment="1" applyProtection="1">
      <alignment vertical="center"/>
      <protection hidden="1"/>
    </xf>
    <xf numFmtId="0" fontId="7" fillId="0" borderId="17"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2" fillId="0" borderId="0" xfId="0" applyFont="1"/>
    <xf numFmtId="0" fontId="0" fillId="0" borderId="0" xfId="0" applyAlignment="1" applyProtection="1">
      <alignment vertical="center"/>
      <protection hidden="1"/>
    </xf>
    <xf numFmtId="0" fontId="0" fillId="0" borderId="0" xfId="0" applyAlignment="1">
      <alignment vertical="center"/>
    </xf>
    <xf numFmtId="0" fontId="12" fillId="0" borderId="0" xfId="0" applyFont="1" applyAlignment="1" applyProtection="1">
      <alignment vertical="center"/>
      <protection hidden="1"/>
    </xf>
    <xf numFmtId="0" fontId="0" fillId="0" borderId="0" xfId="0"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21" fillId="0" borderId="0" xfId="0" applyFont="1" applyAlignment="1">
      <alignment vertical="center" wrapText="1"/>
    </xf>
    <xf numFmtId="0" fontId="21"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9" fontId="0" fillId="0" borderId="0" xfId="2" applyFont="1" applyAlignment="1">
      <alignment vertical="center"/>
    </xf>
    <xf numFmtId="0" fontId="6" fillId="0" borderId="24" xfId="0" applyFont="1" applyBorder="1" applyAlignment="1" applyProtection="1">
      <alignment vertical="center"/>
      <protection locked="0"/>
    </xf>
    <xf numFmtId="0" fontId="6" fillId="0" borderId="0" xfId="0" applyFont="1" applyAlignment="1" applyProtection="1">
      <alignment vertical="center"/>
      <protection hidden="1"/>
    </xf>
    <xf numFmtId="0" fontId="6" fillId="0" borderId="0" xfId="0" applyFont="1" applyAlignment="1" applyProtection="1">
      <alignment vertical="center"/>
      <protection locked="0"/>
    </xf>
    <xf numFmtId="0" fontId="24" fillId="0" borderId="0" xfId="0" applyFont="1" applyAlignment="1" applyProtection="1">
      <alignment vertical="center"/>
      <protection hidden="1"/>
    </xf>
    <xf numFmtId="0" fontId="6" fillId="0" borderId="0" xfId="0" applyFont="1" applyAlignment="1">
      <alignment vertical="center"/>
    </xf>
    <xf numFmtId="0" fontId="6" fillId="0" borderId="0" xfId="0" applyFont="1" applyAlignment="1">
      <alignment horizontal="left" vertical="center"/>
    </xf>
    <xf numFmtId="0" fontId="26" fillId="0" borderId="0" xfId="0" applyFont="1" applyAlignment="1" applyProtection="1">
      <alignment vertical="center"/>
      <protection hidden="1"/>
    </xf>
    <xf numFmtId="0" fontId="24" fillId="0" borderId="0" xfId="0" applyFont="1" applyAlignment="1" applyProtection="1">
      <alignment horizontal="right" vertical="center"/>
      <protection hidden="1"/>
    </xf>
    <xf numFmtId="0" fontId="6" fillId="0" borderId="0" xfId="0" applyFont="1" applyAlignment="1" applyProtection="1">
      <alignment horizontal="left" vertical="center"/>
      <protection locked="0"/>
    </xf>
    <xf numFmtId="0" fontId="27" fillId="0" borderId="0" xfId="0" applyFont="1" applyAlignment="1" applyProtection="1">
      <alignment vertical="center"/>
      <protection locked="0"/>
    </xf>
    <xf numFmtId="0" fontId="29" fillId="0" borderId="0" xfId="0" applyFont="1" applyAlignment="1" applyProtection="1">
      <alignment vertical="center" wrapText="1"/>
      <protection hidden="1"/>
    </xf>
    <xf numFmtId="0" fontId="29" fillId="0" borderId="0" xfId="0" applyFont="1" applyAlignment="1" applyProtection="1">
      <alignment vertical="center"/>
      <protection hidden="1"/>
    </xf>
    <xf numFmtId="0" fontId="29" fillId="0" borderId="0" xfId="0" applyFont="1" applyAlignment="1" applyProtection="1">
      <alignment horizontal="left" vertical="center"/>
      <protection hidden="1"/>
    </xf>
    <xf numFmtId="0" fontId="29" fillId="0" borderId="0" xfId="0" applyFont="1" applyAlignment="1" applyProtection="1">
      <alignment horizontal="left" vertical="center"/>
      <protection locked="0"/>
    </xf>
    <xf numFmtId="0" fontId="24" fillId="17" borderId="34" xfId="7" applyFont="1" applyBorder="1" applyAlignment="1">
      <alignment horizontal="center" vertical="center" wrapText="1"/>
    </xf>
    <xf numFmtId="0" fontId="24" fillId="17" borderId="8" xfId="7" applyFont="1" applyBorder="1" applyAlignment="1">
      <alignment horizontal="center" vertical="center" wrapText="1"/>
    </xf>
    <xf numFmtId="0" fontId="7" fillId="17" borderId="35" xfId="7" applyFont="1" applyBorder="1" applyAlignment="1">
      <alignment horizontal="center" vertical="center" wrapText="1"/>
    </xf>
    <xf numFmtId="9" fontId="6" fillId="13" borderId="4" xfId="2" applyFont="1" applyFill="1" applyBorder="1" applyAlignment="1" applyProtection="1">
      <alignment horizontal="center" vertical="center" wrapText="1"/>
      <protection hidden="1"/>
    </xf>
    <xf numFmtId="0" fontId="6" fillId="0" borderId="38"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9" fontId="6" fillId="13" borderId="3" xfId="2" applyFont="1" applyFill="1" applyBorder="1" applyAlignment="1" applyProtection="1">
      <alignment horizontal="center" vertical="center" wrapText="1"/>
      <protection hidden="1"/>
    </xf>
    <xf numFmtId="0" fontId="6" fillId="13" borderId="3" xfId="0" applyFont="1" applyFill="1" applyBorder="1" applyAlignment="1" applyProtection="1">
      <alignment horizontal="center" vertical="center" wrapText="1"/>
      <protection locked="0" hidden="1"/>
    </xf>
    <xf numFmtId="0" fontId="6" fillId="13" borderId="4" xfId="0" applyFont="1" applyFill="1" applyBorder="1" applyAlignment="1" applyProtection="1">
      <alignment horizontal="center" vertical="center" wrapText="1"/>
      <protection locked="0" hidden="1"/>
    </xf>
    <xf numFmtId="44" fontId="24" fillId="13" borderId="10" xfId="0" applyNumberFormat="1" applyFont="1" applyFill="1" applyBorder="1" applyAlignment="1" applyProtection="1">
      <alignment horizontal="left" vertical="center" wrapText="1"/>
      <protection hidden="1"/>
    </xf>
    <xf numFmtId="0" fontId="29" fillId="0" borderId="0" xfId="0" quotePrefix="1" applyFont="1" applyAlignment="1">
      <alignment horizontal="left" vertical="center"/>
    </xf>
    <xf numFmtId="0" fontId="7" fillId="18" borderId="26" xfId="0" applyFont="1" applyFill="1" applyBorder="1" applyAlignment="1" applyProtection="1">
      <alignment horizontal="center" vertical="center" wrapText="1"/>
      <protection hidden="1"/>
    </xf>
    <xf numFmtId="0" fontId="24" fillId="12" borderId="1" xfId="3" applyFont="1" applyFill="1" applyBorder="1" applyAlignment="1" applyProtection="1">
      <alignment horizontal="left" vertical="center" wrapText="1"/>
      <protection hidden="1"/>
    </xf>
    <xf numFmtId="0" fontId="24" fillId="12" borderId="31" xfId="3" applyFont="1" applyFill="1" applyBorder="1" applyAlignment="1" applyProtection="1">
      <alignment horizontal="left" vertical="center" wrapText="1"/>
      <protection hidden="1"/>
    </xf>
    <xf numFmtId="0" fontId="24" fillId="12" borderId="8" xfId="3" applyFont="1" applyFill="1" applyBorder="1" applyAlignment="1" applyProtection="1">
      <alignment horizontal="left" vertical="center" wrapText="1"/>
      <protection hidden="1"/>
    </xf>
    <xf numFmtId="0" fontId="24" fillId="12" borderId="35" xfId="3" applyFont="1" applyFill="1" applyBorder="1" applyAlignment="1" applyProtection="1">
      <alignment horizontal="left" vertical="center" wrapText="1"/>
      <protection hidden="1"/>
    </xf>
    <xf numFmtId="0" fontId="17" fillId="0" borderId="23" xfId="0" applyFont="1" applyBorder="1" applyAlignment="1" applyProtection="1">
      <alignment vertical="center"/>
    </xf>
    <xf numFmtId="0" fontId="17" fillId="11" borderId="23" xfId="0" applyFont="1" applyFill="1" applyBorder="1" applyAlignment="1" applyProtection="1">
      <alignment vertical="center"/>
    </xf>
    <xf numFmtId="0" fontId="7" fillId="18" borderId="10" xfId="0" applyFont="1" applyFill="1" applyBorder="1" applyAlignment="1" applyProtection="1">
      <alignment horizontal="center" vertical="center" wrapText="1"/>
      <protection hidden="1"/>
    </xf>
    <xf numFmtId="0" fontId="2" fillId="0" borderId="0" xfId="0" applyFont="1" applyProtection="1"/>
    <xf numFmtId="0" fontId="0" fillId="0" borderId="0" xfId="0" applyProtection="1"/>
    <xf numFmtId="0" fontId="8" fillId="0" borderId="0" xfId="0" applyFont="1" applyAlignment="1" applyProtection="1">
      <alignment vertical="center"/>
    </xf>
    <xf numFmtId="0" fontId="8" fillId="0" borderId="0" xfId="0" applyFont="1" applyProtection="1"/>
    <xf numFmtId="0" fontId="11" fillId="0" borderId="4" xfId="0" applyFont="1" applyBorder="1" applyAlignment="1" applyProtection="1">
      <alignment horizontal="left" vertical="center"/>
    </xf>
    <xf numFmtId="0" fontId="11" fillId="7" borderId="4" xfId="0" applyFont="1" applyFill="1" applyBorder="1" applyAlignment="1" applyProtection="1">
      <alignment horizontal="center" vertical="center"/>
    </xf>
    <xf numFmtId="9" fontId="11" fillId="7" borderId="4" xfId="0" applyNumberFormat="1" applyFont="1" applyFill="1" applyBorder="1" applyAlignment="1" applyProtection="1">
      <alignment horizontal="center" vertical="center"/>
    </xf>
    <xf numFmtId="9" fontId="11" fillId="7" borderId="0" xfId="0" applyNumberFormat="1" applyFont="1" applyFill="1" applyAlignment="1" applyProtection="1">
      <alignment horizontal="center" vertical="center"/>
    </xf>
    <xf numFmtId="0" fontId="11" fillId="5" borderId="4" xfId="0" applyFont="1" applyFill="1" applyBorder="1" applyAlignment="1" applyProtection="1">
      <alignment horizontal="center" vertical="center"/>
    </xf>
    <xf numFmtId="9" fontId="11" fillId="5" borderId="4" xfId="0" applyNumberFormat="1" applyFont="1" applyFill="1" applyBorder="1" applyAlignment="1" applyProtection="1">
      <alignment horizontal="center" vertical="center"/>
    </xf>
    <xf numFmtId="9" fontId="11" fillId="5" borderId="0" xfId="0" applyNumberFormat="1" applyFont="1" applyFill="1" applyAlignment="1" applyProtection="1">
      <alignment horizontal="center" vertical="center"/>
    </xf>
    <xf numFmtId="0" fontId="11" fillId="8" borderId="4" xfId="0" applyFont="1" applyFill="1" applyBorder="1" applyAlignment="1" applyProtection="1">
      <alignment horizontal="center" vertical="center"/>
    </xf>
    <xf numFmtId="9" fontId="11" fillId="8" borderId="4" xfId="0" applyNumberFormat="1" applyFont="1" applyFill="1" applyBorder="1" applyAlignment="1" applyProtection="1">
      <alignment horizontal="center" vertical="center"/>
    </xf>
    <xf numFmtId="9" fontId="11" fillId="8" borderId="0" xfId="0" applyNumberFormat="1" applyFont="1" applyFill="1" applyAlignment="1" applyProtection="1">
      <alignment horizontal="center" vertical="center"/>
    </xf>
    <xf numFmtId="0" fontId="11" fillId="9" borderId="4" xfId="0" applyFont="1" applyFill="1" applyBorder="1" applyAlignment="1" applyProtection="1">
      <alignment horizontal="center" vertical="center"/>
    </xf>
    <xf numFmtId="0" fontId="11" fillId="0" borderId="4" xfId="0" applyFont="1" applyBorder="1" applyAlignment="1" applyProtection="1">
      <alignment horizontal="left" vertical="center" wrapText="1"/>
    </xf>
    <xf numFmtId="9" fontId="11" fillId="9" borderId="4" xfId="2" applyFont="1" applyFill="1" applyBorder="1" applyAlignment="1" applyProtection="1">
      <alignment horizontal="center" vertical="center"/>
    </xf>
    <xf numFmtId="9" fontId="11" fillId="9" borderId="0" xfId="0" applyNumberFormat="1" applyFont="1" applyFill="1" applyAlignment="1" applyProtection="1">
      <alignment horizontal="center" vertical="center"/>
    </xf>
    <xf numFmtId="0" fontId="13" fillId="10" borderId="4" xfId="0" applyFont="1" applyFill="1" applyBorder="1" applyAlignment="1" applyProtection="1">
      <alignment horizontal="center" vertical="center" wrapText="1"/>
    </xf>
    <xf numFmtId="0" fontId="16" fillId="0" borderId="4" xfId="0" applyFont="1" applyBorder="1" applyAlignment="1" applyProtection="1">
      <alignment horizontal="justify" vertical="center"/>
      <protection hidden="1"/>
    </xf>
    <xf numFmtId="0" fontId="16" fillId="0" borderId="4" xfId="0" applyFont="1" applyBorder="1" applyAlignment="1" applyProtection="1">
      <alignment vertical="center"/>
    </xf>
    <xf numFmtId="0" fontId="16" fillId="0" borderId="4" xfId="0" applyFont="1" applyBorder="1" applyAlignment="1" applyProtection="1">
      <alignment horizontal="justify" vertical="center"/>
    </xf>
    <xf numFmtId="0" fontId="16" fillId="0" borderId="0" xfId="0" applyFont="1" applyProtection="1"/>
    <xf numFmtId="0" fontId="16" fillId="0" borderId="4" xfId="0" applyFont="1" applyBorder="1" applyAlignment="1" applyProtection="1">
      <alignment vertical="center" wrapText="1"/>
      <protection hidden="1"/>
    </xf>
    <xf numFmtId="0" fontId="16" fillId="0" borderId="4" xfId="0" applyFont="1" applyBorder="1" applyAlignment="1" applyProtection="1">
      <alignment vertical="center" wrapText="1"/>
    </xf>
    <xf numFmtId="0" fontId="16" fillId="0" borderId="4" xfId="0" applyFont="1" applyBorder="1" applyAlignment="1" applyProtection="1">
      <alignment vertical="center"/>
      <protection hidden="1"/>
    </xf>
    <xf numFmtId="0" fontId="16" fillId="0" borderId="4" xfId="0" applyFont="1" applyBorder="1" applyProtection="1"/>
    <xf numFmtId="0" fontId="16" fillId="3" borderId="4" xfId="0" applyFont="1" applyFill="1" applyBorder="1" applyAlignment="1" applyProtection="1">
      <alignment horizontal="justify" vertical="center"/>
      <protection hidden="1"/>
    </xf>
    <xf numFmtId="0" fontId="13" fillId="0" borderId="4" xfId="0" applyFont="1" applyBorder="1" applyAlignment="1" applyProtection="1">
      <alignment horizontal="center" vertical="center" wrapText="1"/>
    </xf>
    <xf numFmtId="0" fontId="26" fillId="19" borderId="24" xfId="0" applyFont="1" applyFill="1" applyBorder="1" applyAlignment="1" applyProtection="1">
      <alignment horizontal="left" vertical="center"/>
      <protection hidden="1"/>
    </xf>
    <xf numFmtId="0" fontId="26" fillId="19" borderId="24" xfId="0" applyFont="1" applyFill="1" applyBorder="1" applyAlignment="1" applyProtection="1">
      <alignment horizontal="left" vertical="center" wrapText="1"/>
      <protection hidden="1"/>
    </xf>
    <xf numFmtId="0" fontId="26" fillId="19" borderId="7" xfId="0" applyFont="1" applyFill="1" applyBorder="1" applyAlignment="1" applyProtection="1">
      <alignment horizontal="left" vertical="center" wrapText="1"/>
      <protection hidden="1"/>
    </xf>
    <xf numFmtId="0" fontId="26" fillId="19" borderId="50" xfId="0" applyFont="1" applyFill="1" applyBorder="1" applyAlignment="1" applyProtection="1">
      <alignment horizontal="left" vertical="center" wrapText="1"/>
      <protection hidden="1"/>
    </xf>
    <xf numFmtId="0" fontId="8" fillId="3" borderId="0" xfId="0" applyFont="1" applyFill="1" applyAlignment="1" applyProtection="1">
      <alignment vertical="center"/>
      <protection hidden="1"/>
    </xf>
    <xf numFmtId="0" fontId="31" fillId="22" borderId="27" xfId="0" applyFont="1" applyFill="1" applyBorder="1" applyAlignment="1" applyProtection="1">
      <alignment horizontal="center" vertical="center"/>
    </xf>
    <xf numFmtId="0" fontId="24" fillId="0" borderId="38" xfId="0" applyFont="1" applyBorder="1" applyAlignment="1" applyProtection="1">
      <alignment horizontal="center" vertical="center" wrapText="1"/>
      <protection hidden="1"/>
    </xf>
    <xf numFmtId="0" fontId="24" fillId="0" borderId="29" xfId="0" applyFont="1" applyBorder="1" applyAlignment="1" applyProtection="1">
      <alignment horizontal="center" vertical="center" wrapText="1"/>
      <protection hidden="1"/>
    </xf>
    <xf numFmtId="0" fontId="24" fillId="0" borderId="30" xfId="0" applyFont="1" applyBorder="1" applyAlignment="1" applyProtection="1">
      <alignment horizontal="center" vertical="center" wrapText="1"/>
      <protection hidden="1"/>
    </xf>
    <xf numFmtId="0" fontId="31" fillId="20" borderId="27" xfId="0" applyFont="1" applyFill="1" applyBorder="1" applyAlignment="1" applyProtection="1">
      <alignment horizontal="center" vertical="center"/>
    </xf>
    <xf numFmtId="0" fontId="6" fillId="10" borderId="9" xfId="0" applyFont="1" applyFill="1" applyBorder="1" applyAlignment="1" applyProtection="1">
      <alignment horizontal="left" vertical="center" wrapText="1"/>
      <protection locked="0"/>
    </xf>
    <xf numFmtId="0" fontId="6" fillId="10" borderId="4" xfId="0" applyFont="1" applyFill="1" applyBorder="1" applyAlignment="1" applyProtection="1">
      <alignment horizontal="left" vertical="center" wrapText="1"/>
      <protection locked="0"/>
    </xf>
    <xf numFmtId="0" fontId="6" fillId="13" borderId="13" xfId="0" applyFont="1" applyFill="1" applyBorder="1" applyAlignment="1" applyProtection="1">
      <alignment horizontal="left" vertical="center" wrapText="1"/>
      <protection locked="0"/>
    </xf>
    <xf numFmtId="0" fontId="6" fillId="13" borderId="14" xfId="0" applyFont="1" applyFill="1" applyBorder="1" applyAlignment="1" applyProtection="1">
      <alignment horizontal="left" vertical="center" wrapText="1"/>
      <protection locked="0"/>
    </xf>
    <xf numFmtId="164" fontId="6" fillId="13" borderId="3" xfId="1" applyFont="1" applyFill="1" applyBorder="1" applyAlignment="1" applyProtection="1">
      <alignment horizontal="left" vertical="center" wrapText="1"/>
      <protection locked="0"/>
    </xf>
    <xf numFmtId="0" fontId="6" fillId="13" borderId="4" xfId="0" applyFont="1" applyFill="1" applyBorder="1" applyAlignment="1" applyProtection="1">
      <alignment horizontal="left" vertical="center" wrapText="1"/>
      <protection locked="0"/>
    </xf>
    <xf numFmtId="165" fontId="6" fillId="13" borderId="3" xfId="1" applyNumberFormat="1" applyFont="1" applyFill="1" applyBorder="1" applyAlignment="1" applyProtection="1">
      <alignment horizontal="right" vertical="center" wrapText="1"/>
      <protection locked="0"/>
    </xf>
    <xf numFmtId="164" fontId="6" fillId="13" borderId="4" xfId="1" applyFont="1" applyFill="1" applyBorder="1" applyAlignment="1" applyProtection="1">
      <alignment horizontal="left" vertical="center" wrapText="1"/>
      <protection locked="0"/>
    </xf>
    <xf numFmtId="0" fontId="6" fillId="13" borderId="3" xfId="0" applyFont="1" applyFill="1" applyBorder="1" applyAlignment="1" applyProtection="1">
      <alignment horizontal="left" vertical="center" wrapText="1"/>
      <protection locked="0"/>
    </xf>
    <xf numFmtId="10" fontId="24" fillId="13" borderId="3" xfId="0" applyNumberFormat="1" applyFont="1" applyFill="1" applyBorder="1" applyAlignment="1" applyProtection="1">
      <alignment horizontal="center" vertical="center" wrapText="1"/>
      <protection locked="0" hidden="1"/>
    </xf>
    <xf numFmtId="10" fontId="24" fillId="13" borderId="4" xfId="0" applyNumberFormat="1" applyFont="1" applyFill="1" applyBorder="1" applyAlignment="1" applyProtection="1">
      <alignment horizontal="center" vertical="center" wrapText="1"/>
      <protection locked="0" hidden="1"/>
    </xf>
    <xf numFmtId="0" fontId="6" fillId="18" borderId="3" xfId="0" applyFont="1" applyFill="1" applyBorder="1" applyAlignment="1" applyProtection="1">
      <alignment vertical="center" wrapText="1"/>
      <protection locked="0" hidden="1"/>
    </xf>
    <xf numFmtId="0" fontId="6" fillId="18" borderId="4" xfId="0" applyFont="1" applyFill="1" applyBorder="1" applyAlignment="1" applyProtection="1">
      <alignment vertical="center" wrapText="1"/>
      <protection locked="0" hidden="1"/>
    </xf>
    <xf numFmtId="164" fontId="24" fillId="18" borderId="3" xfId="1" applyFont="1" applyFill="1" applyBorder="1" applyAlignment="1" applyProtection="1">
      <alignment horizontal="center" vertical="center" wrapText="1"/>
      <protection locked="0" hidden="1"/>
    </xf>
    <xf numFmtId="9" fontId="24" fillId="18" borderId="4" xfId="2" applyFont="1" applyFill="1" applyBorder="1" applyAlignment="1" applyProtection="1">
      <alignment horizontal="center" vertical="center" wrapText="1"/>
      <protection locked="0"/>
    </xf>
    <xf numFmtId="164" fontId="24" fillId="18" borderId="4" xfId="1" applyFont="1" applyFill="1" applyBorder="1" applyAlignment="1" applyProtection="1">
      <alignment horizontal="center" vertical="center" wrapText="1"/>
      <protection locked="0"/>
    </xf>
    <xf numFmtId="9" fontId="24" fillId="18" borderId="4" xfId="0" applyNumberFormat="1" applyFont="1" applyFill="1" applyBorder="1" applyAlignment="1" applyProtection="1">
      <alignment horizontal="center" vertical="center" wrapText="1"/>
      <protection locked="0"/>
    </xf>
    <xf numFmtId="0" fontId="24" fillId="18" borderId="4" xfId="0" applyFont="1" applyFill="1" applyBorder="1" applyAlignment="1" applyProtection="1">
      <alignment horizontal="center" vertical="center" wrapText="1"/>
      <protection locked="0"/>
    </xf>
    <xf numFmtId="0" fontId="25" fillId="15" borderId="13" xfId="5" applyFont="1" applyBorder="1" applyAlignment="1" applyProtection="1">
      <alignment horizontal="center" vertical="center" wrapText="1"/>
      <protection hidden="1"/>
    </xf>
    <xf numFmtId="0" fontId="25" fillId="15" borderId="14" xfId="5" applyFont="1" applyBorder="1" applyAlignment="1" applyProtection="1">
      <alignment horizontal="center" vertical="center" wrapText="1"/>
      <protection hidden="1"/>
    </xf>
    <xf numFmtId="0" fontId="25" fillId="15" borderId="15" xfId="5" applyFont="1" applyBorder="1" applyAlignment="1" applyProtection="1">
      <alignment horizontal="center" vertical="center" wrapText="1"/>
      <protection hidden="1"/>
    </xf>
    <xf numFmtId="9" fontId="8" fillId="0" borderId="3" xfId="2" applyFont="1" applyBorder="1" applyAlignment="1" applyProtection="1">
      <alignment horizontal="center" vertical="center"/>
      <protection hidden="1"/>
    </xf>
    <xf numFmtId="9" fontId="8" fillId="0" borderId="4" xfId="2" applyFont="1" applyBorder="1" applyAlignment="1" applyProtection="1">
      <alignment horizontal="center" vertical="center"/>
      <protection hidden="1"/>
    </xf>
    <xf numFmtId="9" fontId="8" fillId="0" borderId="5" xfId="2" applyFont="1" applyBorder="1" applyAlignment="1" applyProtection="1">
      <alignment horizontal="center" vertical="center"/>
      <protection hidden="1"/>
    </xf>
    <xf numFmtId="9" fontId="8" fillId="0" borderId="3" xfId="2" applyFont="1" applyBorder="1" applyAlignment="1" applyProtection="1">
      <alignment horizontal="center" vertical="center" wrapText="1"/>
      <protection hidden="1"/>
    </xf>
    <xf numFmtId="9" fontId="8" fillId="0" borderId="4" xfId="2" applyFont="1" applyBorder="1" applyAlignment="1" applyProtection="1">
      <alignment horizontal="center" vertical="center" wrapText="1"/>
      <protection hidden="1"/>
    </xf>
    <xf numFmtId="9" fontId="8" fillId="0" borderId="5" xfId="2" applyFont="1" applyBorder="1" applyAlignment="1" applyProtection="1">
      <alignment horizontal="center" vertical="center" wrapText="1"/>
      <protection hidden="1"/>
    </xf>
    <xf numFmtId="9" fontId="8" fillId="0" borderId="10" xfId="2" applyFont="1" applyBorder="1" applyAlignment="1" applyProtection="1">
      <alignment horizontal="center" vertical="center" wrapText="1"/>
      <protection hidden="1"/>
    </xf>
    <xf numFmtId="9" fontId="8" fillId="0" borderId="11" xfId="2" applyFont="1" applyBorder="1" applyAlignment="1" applyProtection="1">
      <alignment horizontal="center" vertical="center" wrapText="1"/>
      <protection hidden="1"/>
    </xf>
    <xf numFmtId="9" fontId="8" fillId="0" borderId="12" xfId="2" applyFont="1" applyBorder="1" applyAlignment="1" applyProtection="1">
      <alignment horizontal="center" vertical="center" wrapText="1"/>
      <protection hidden="1"/>
    </xf>
    <xf numFmtId="0" fontId="28" fillId="0" borderId="24" xfId="0" applyFont="1" applyBorder="1" applyAlignment="1" applyProtection="1">
      <alignment vertical="center"/>
      <protection locked="0" hidden="1"/>
    </xf>
    <xf numFmtId="0" fontId="37" fillId="3" borderId="51" xfId="0" applyFont="1" applyFill="1" applyBorder="1" applyAlignment="1">
      <alignment horizontal="left" vertical="top" wrapText="1"/>
    </xf>
    <xf numFmtId="0" fontId="37" fillId="3" borderId="0" xfId="0" applyFont="1" applyFill="1" applyBorder="1" applyAlignment="1">
      <alignment horizontal="left" vertical="top" wrapText="1"/>
    </xf>
    <xf numFmtId="0" fontId="37" fillId="3" borderId="52" xfId="0" applyFont="1" applyFill="1" applyBorder="1" applyAlignment="1">
      <alignment horizontal="left" vertical="top" wrapText="1"/>
    </xf>
    <xf numFmtId="0" fontId="38" fillId="3" borderId="51" xfId="0" applyFont="1" applyFill="1" applyBorder="1" applyAlignment="1">
      <alignment horizontal="left" wrapText="1"/>
    </xf>
    <xf numFmtId="0" fontId="38" fillId="3" borderId="0" xfId="0" applyFont="1" applyFill="1" applyBorder="1" applyAlignment="1">
      <alignment horizontal="left" wrapText="1"/>
    </xf>
    <xf numFmtId="0" fontId="38" fillId="3" borderId="52" xfId="0" applyFont="1" applyFill="1" applyBorder="1" applyAlignment="1">
      <alignment horizontal="left" wrapText="1"/>
    </xf>
    <xf numFmtId="0" fontId="6" fillId="3" borderId="0" xfId="0" applyFont="1" applyFill="1"/>
    <xf numFmtId="0" fontId="6" fillId="3" borderId="0" xfId="0" applyFont="1" applyFill="1" applyAlignment="1" applyProtection="1">
      <alignment vertical="center"/>
      <protection hidden="1"/>
    </xf>
    <xf numFmtId="0" fontId="6" fillId="18" borderId="13" xfId="0" applyFont="1" applyFill="1" applyBorder="1" applyAlignment="1" applyProtection="1">
      <alignment horizontal="left" vertical="center" wrapText="1"/>
      <protection locked="0" hidden="1"/>
    </xf>
    <xf numFmtId="0" fontId="6" fillId="18" borderId="14" xfId="0" applyFont="1" applyFill="1" applyBorder="1" applyAlignment="1" applyProtection="1">
      <alignment horizontal="left" vertical="center" wrapText="1"/>
      <protection locked="0" hidden="1"/>
    </xf>
    <xf numFmtId="0" fontId="16" fillId="0" borderId="0" xfId="0" applyFont="1" applyBorder="1" applyAlignment="1" applyProtection="1">
      <alignment horizontal="justify" vertical="center"/>
      <protection hidden="1"/>
    </xf>
    <xf numFmtId="0" fontId="16" fillId="3" borderId="0" xfId="0" applyFont="1" applyFill="1" applyBorder="1" applyAlignment="1" applyProtection="1">
      <alignment horizontal="justify" vertical="center"/>
      <protection hidden="1"/>
    </xf>
    <xf numFmtId="0" fontId="4" fillId="0" borderId="4" xfId="0" applyFont="1" applyBorder="1" applyAlignment="1" applyProtection="1">
      <alignment horizontal="center" vertical="center"/>
      <protection hidden="1"/>
    </xf>
    <xf numFmtId="0" fontId="4" fillId="0" borderId="4" xfId="0" applyFont="1" applyBorder="1" applyAlignment="1" applyProtection="1">
      <alignment horizontal="center" vertical="center" wrapText="1"/>
      <protection locked="0" hidden="1"/>
    </xf>
    <xf numFmtId="0" fontId="32" fillId="23" borderId="28" xfId="5" applyFont="1" applyFill="1" applyBorder="1" applyAlignment="1" applyProtection="1">
      <alignment horizontal="center" vertical="center" wrapText="1"/>
      <protection hidden="1"/>
    </xf>
    <xf numFmtId="0" fontId="43" fillId="0" borderId="0" xfId="0" applyFont="1" applyAlignment="1">
      <alignment vertical="center"/>
    </xf>
    <xf numFmtId="0" fontId="29" fillId="0" borderId="0" xfId="0" applyFont="1" applyAlignment="1">
      <alignment vertical="center"/>
    </xf>
    <xf numFmtId="0" fontId="11" fillId="0" borderId="0" xfId="0" applyFont="1" applyAlignment="1">
      <alignment vertical="center"/>
    </xf>
    <xf numFmtId="0" fontId="0" fillId="0" borderId="4" xfId="0" applyBorder="1"/>
    <xf numFmtId="0" fontId="17" fillId="0" borderId="4" xfId="0" applyFont="1" applyBorder="1" applyAlignment="1" applyProtection="1">
      <alignment vertical="center"/>
    </xf>
    <xf numFmtId="0" fontId="17" fillId="11" borderId="4" xfId="0" applyFont="1" applyFill="1" applyBorder="1" applyAlignment="1" applyProtection="1">
      <alignment vertical="center"/>
    </xf>
    <xf numFmtId="0" fontId="0" fillId="0" borderId="4" xfId="0" applyBorder="1" applyProtection="1"/>
    <xf numFmtId="0" fontId="31" fillId="25" borderId="23" xfId="0" applyFont="1" applyFill="1" applyBorder="1"/>
    <xf numFmtId="0" fontId="0" fillId="11" borderId="23" xfId="0" applyFont="1" applyFill="1" applyBorder="1"/>
    <xf numFmtId="0" fontId="44" fillId="0" borderId="0" xfId="0" applyFont="1" applyAlignment="1">
      <alignment horizontal="justify" vertical="center"/>
    </xf>
    <xf numFmtId="0" fontId="37" fillId="3" borderId="0" xfId="0" applyFont="1" applyFill="1" applyBorder="1" applyAlignment="1">
      <alignment horizontal="left" vertical="top" wrapText="1"/>
    </xf>
    <xf numFmtId="0" fontId="37" fillId="3" borderId="51" xfId="0" applyFont="1" applyFill="1" applyBorder="1" applyAlignment="1">
      <alignment horizontal="left" vertical="top" wrapText="1"/>
    </xf>
    <xf numFmtId="0" fontId="37" fillId="3" borderId="52" xfId="0" applyFont="1" applyFill="1" applyBorder="1" applyAlignment="1">
      <alignment horizontal="left" vertical="top" wrapText="1"/>
    </xf>
    <xf numFmtId="0" fontId="38" fillId="3" borderId="51" xfId="0" applyFont="1" applyFill="1" applyBorder="1" applyAlignment="1">
      <alignment horizontal="left" wrapText="1"/>
    </xf>
    <xf numFmtId="0" fontId="38" fillId="3" borderId="0" xfId="0" applyFont="1" applyFill="1" applyBorder="1" applyAlignment="1">
      <alignment horizontal="left" wrapText="1"/>
    </xf>
    <xf numFmtId="0" fontId="38" fillId="3" borderId="52" xfId="0" applyFont="1" applyFill="1" applyBorder="1" applyAlignment="1">
      <alignment horizontal="left" wrapText="1"/>
    </xf>
    <xf numFmtId="0" fontId="6" fillId="0" borderId="0" xfId="0" applyFont="1" applyBorder="1" applyAlignment="1" applyProtection="1">
      <alignment vertical="center"/>
      <protection locked="0"/>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4" borderId="42" xfId="0" applyFont="1" applyFill="1" applyBorder="1" applyAlignment="1">
      <alignment horizontal="center" vertical="center" wrapText="1"/>
    </xf>
    <xf numFmtId="0" fontId="35" fillId="4" borderId="45"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34" fillId="5" borderId="45"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42" fillId="0" borderId="50" xfId="0" applyFont="1" applyBorder="1" applyAlignment="1">
      <alignment horizontal="center" vertical="center"/>
    </xf>
    <xf numFmtId="0" fontId="41" fillId="0" borderId="41" xfId="0" applyFont="1" applyBorder="1" applyAlignment="1">
      <alignment horizontal="justify" vertical="top" wrapText="1"/>
    </xf>
    <xf numFmtId="0" fontId="41" fillId="0" borderId="0" xfId="0" applyFont="1" applyBorder="1" applyAlignment="1">
      <alignment horizontal="justify" vertical="top" wrapText="1"/>
    </xf>
    <xf numFmtId="0" fontId="41" fillId="0" borderId="24" xfId="0" applyFont="1" applyBorder="1" applyAlignment="1">
      <alignment horizontal="justify" vertical="top" wrapText="1"/>
    </xf>
    <xf numFmtId="0" fontId="41" fillId="0" borderId="40" xfId="0" applyFont="1" applyBorder="1" applyAlignment="1">
      <alignment horizontal="justify" vertical="top" wrapText="1"/>
    </xf>
    <xf numFmtId="0" fontId="41" fillId="0" borderId="42" xfId="0" applyFont="1" applyBorder="1" applyAlignment="1">
      <alignment horizontal="justify" vertical="top" wrapText="1"/>
    </xf>
    <xf numFmtId="0" fontId="41" fillId="0" borderId="43" xfId="0" applyFont="1" applyBorder="1" applyAlignment="1">
      <alignment horizontal="justify" vertical="top" wrapText="1"/>
    </xf>
    <xf numFmtId="0" fontId="41" fillId="0" borderId="44" xfId="0" applyFont="1" applyBorder="1" applyAlignment="1">
      <alignment horizontal="justify" vertical="top" wrapText="1"/>
    </xf>
    <xf numFmtId="0" fontId="41" fillId="0" borderId="45" xfId="0" applyFont="1" applyBorder="1" applyAlignment="1">
      <alignment horizontal="justify" vertical="top" wrapText="1"/>
    </xf>
    <xf numFmtId="0" fontId="41" fillId="0" borderId="46" xfId="0" applyFont="1" applyBorder="1" applyAlignment="1">
      <alignment horizontal="justify" vertical="top" wrapText="1"/>
    </xf>
    <xf numFmtId="0" fontId="41" fillId="0" borderId="4" xfId="0" applyFont="1" applyBorder="1" applyAlignment="1">
      <alignment horizontal="justify" vertical="top" wrapText="1"/>
    </xf>
    <xf numFmtId="0" fontId="42" fillId="0" borderId="4" xfId="0" applyFont="1" applyBorder="1" applyAlignment="1">
      <alignment horizontal="center"/>
    </xf>
    <xf numFmtId="0" fontId="41" fillId="0" borderId="41" xfId="0" applyFont="1" applyBorder="1" applyAlignment="1">
      <alignment horizontal="center" wrapText="1"/>
    </xf>
    <xf numFmtId="0" fontId="41" fillId="0" borderId="42" xfId="0" applyFont="1" applyBorder="1" applyAlignment="1">
      <alignment horizontal="center" wrapText="1"/>
    </xf>
    <xf numFmtId="0" fontId="41" fillId="0" borderId="0" xfId="0" applyFont="1" applyBorder="1" applyAlignment="1">
      <alignment horizontal="center" wrapText="1"/>
    </xf>
    <xf numFmtId="0" fontId="41" fillId="0" borderId="44" xfId="0" applyFont="1" applyBorder="1" applyAlignment="1">
      <alignment horizontal="center" wrapText="1"/>
    </xf>
    <xf numFmtId="0" fontId="41" fillId="0" borderId="47" xfId="0" applyFont="1" applyBorder="1" applyAlignment="1">
      <alignment horizontal="center" wrapText="1"/>
    </xf>
    <xf numFmtId="0" fontId="41" fillId="0" borderId="46" xfId="0" applyFont="1" applyBorder="1" applyAlignment="1">
      <alignment horizontal="center" wrapText="1"/>
    </xf>
    <xf numFmtId="0" fontId="42" fillId="0" borderId="40" xfId="0" applyFont="1" applyBorder="1" applyAlignment="1">
      <alignment horizontal="center"/>
    </xf>
    <xf numFmtId="0" fontId="42" fillId="0" borderId="42"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5" xfId="0" applyFont="1" applyBorder="1" applyAlignment="1">
      <alignment horizontal="center"/>
    </xf>
    <xf numFmtId="0" fontId="42" fillId="0" borderId="46" xfId="0" applyFont="1" applyBorder="1" applyAlignment="1">
      <alignment horizontal="center"/>
    </xf>
    <xf numFmtId="10" fontId="3" fillId="24" borderId="9" xfId="0" applyNumberFormat="1" applyFont="1" applyFill="1" applyBorder="1" applyAlignment="1" applyProtection="1">
      <alignment horizontal="center" vertical="center" wrapText="1"/>
      <protection hidden="1"/>
    </xf>
    <xf numFmtId="10" fontId="3" fillId="24" borderId="5" xfId="0" applyNumberFormat="1" applyFont="1" applyFill="1" applyBorder="1" applyAlignment="1" applyProtection="1">
      <alignment horizontal="center" vertical="center" wrapText="1"/>
      <protection hidden="1"/>
    </xf>
    <xf numFmtId="10" fontId="3" fillId="24" borderId="7" xfId="0" applyNumberFormat="1" applyFont="1" applyFill="1" applyBorder="1" applyAlignment="1" applyProtection="1">
      <alignment horizontal="center" vertical="center" wrapText="1"/>
      <protection hidden="1"/>
    </xf>
    <xf numFmtId="10" fontId="3" fillId="24" borderId="8" xfId="0" applyNumberFormat="1" applyFont="1" applyFill="1" applyBorder="1" applyAlignment="1" applyProtection="1">
      <alignment horizontal="center" vertical="center" wrapText="1"/>
      <protection hidden="1"/>
    </xf>
    <xf numFmtId="0" fontId="32" fillId="23" borderId="25" xfId="5" applyFont="1" applyFill="1" applyBorder="1" applyAlignment="1" applyProtection="1">
      <alignment horizontal="center" vertical="center" wrapText="1"/>
      <protection hidden="1"/>
    </xf>
    <xf numFmtId="0" fontId="32" fillId="23" borderId="15" xfId="5" applyFont="1" applyFill="1" applyBorder="1" applyAlignment="1" applyProtection="1">
      <alignment horizontal="center" vertical="center" wrapText="1"/>
      <protection hidden="1"/>
    </xf>
    <xf numFmtId="10" fontId="3" fillId="24" borderId="9" xfId="0" applyNumberFormat="1" applyFont="1" applyFill="1" applyBorder="1" applyAlignment="1" applyProtection="1">
      <alignment horizontal="center" vertical="center"/>
      <protection hidden="1"/>
    </xf>
    <xf numFmtId="10" fontId="3" fillId="24" borderId="5" xfId="0" applyNumberFormat="1" applyFont="1" applyFill="1" applyBorder="1" applyAlignment="1" applyProtection="1">
      <alignment horizontal="center" vertical="center"/>
      <protection hidden="1"/>
    </xf>
    <xf numFmtId="0" fontId="36" fillId="20" borderId="37" xfId="4" applyFont="1" applyFill="1" applyBorder="1" applyAlignment="1" applyProtection="1">
      <alignment horizontal="center" vertical="center"/>
      <protection hidden="1"/>
    </xf>
    <xf numFmtId="0" fontId="36" fillId="20" borderId="49" xfId="4" applyFont="1" applyFill="1" applyBorder="1" applyAlignment="1" applyProtection="1">
      <alignment horizontal="center" vertical="center"/>
      <protection hidden="1"/>
    </xf>
    <xf numFmtId="0" fontId="36" fillId="20" borderId="28" xfId="4" applyFont="1" applyFill="1" applyBorder="1" applyAlignment="1" applyProtection="1">
      <alignment horizontal="center" vertical="center"/>
      <protection hidden="1"/>
    </xf>
    <xf numFmtId="0" fontId="36" fillId="20" borderId="48" xfId="4" applyFont="1" applyFill="1" applyBorder="1" applyAlignment="1" applyProtection="1">
      <alignment horizontal="center" vertical="center"/>
      <protection hidden="1"/>
    </xf>
    <xf numFmtId="0" fontId="36" fillId="20" borderId="36" xfId="4" applyFont="1" applyFill="1" applyBorder="1" applyAlignment="1" applyProtection="1">
      <alignment horizontal="center" vertical="center"/>
      <protection hidden="1"/>
    </xf>
    <xf numFmtId="0" fontId="36" fillId="20" borderId="7" xfId="4" applyFont="1" applyFill="1" applyBorder="1" applyAlignment="1" applyProtection="1">
      <alignment horizontal="center" vertical="center"/>
      <protection hidden="1"/>
    </xf>
    <xf numFmtId="0" fontId="20" fillId="16" borderId="0" xfId="6"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30" fillId="0" borderId="4" xfId="0" applyFont="1" applyBorder="1" applyAlignment="1" applyProtection="1">
      <alignment horizontal="center" vertical="center" wrapText="1"/>
      <protection hidden="1"/>
    </xf>
    <xf numFmtId="0" fontId="45" fillId="16" borderId="0" xfId="6" applyFont="1" applyAlignment="1" applyProtection="1">
      <alignment horizontal="center" vertical="center"/>
      <protection hidden="1"/>
    </xf>
    <xf numFmtId="0" fontId="6" fillId="0" borderId="0" xfId="0" applyFont="1" applyAlignment="1" applyProtection="1">
      <alignment horizontal="left" vertical="center" wrapText="1"/>
      <protection hidden="1"/>
    </xf>
    <xf numFmtId="0" fontId="24" fillId="21" borderId="38" xfId="0" applyFont="1" applyFill="1" applyBorder="1" applyAlignment="1" applyProtection="1">
      <alignment horizontal="center" vertical="center"/>
      <protection hidden="1"/>
    </xf>
    <xf numFmtId="0" fontId="24" fillId="21" borderId="29" xfId="0" applyFont="1" applyFill="1" applyBorder="1" applyAlignment="1" applyProtection="1">
      <alignment horizontal="center" vertical="center"/>
      <protection hidden="1"/>
    </xf>
    <xf numFmtId="0" fontId="24" fillId="21" borderId="30" xfId="0" applyFont="1" applyFill="1" applyBorder="1" applyAlignment="1" applyProtection="1">
      <alignment horizontal="center" vertical="center"/>
      <protection hidden="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7" borderId="53" xfId="7" applyFont="1" applyBorder="1" applyAlignment="1">
      <alignment horizontal="center" vertical="center" wrapText="1"/>
    </xf>
    <xf numFmtId="0" fontId="24" fillId="17" borderId="32" xfId="7" applyFont="1" applyBorder="1" applyAlignment="1">
      <alignment horizontal="center" vertical="center" wrapText="1"/>
    </xf>
    <xf numFmtId="0" fontId="24" fillId="17" borderId="33" xfId="7" applyFont="1" applyBorder="1" applyAlignment="1">
      <alignment horizontal="center" vertical="center" wrapText="1"/>
    </xf>
    <xf numFmtId="0" fontId="24" fillId="6" borderId="16" xfId="0" applyFont="1" applyFill="1" applyBorder="1" applyAlignment="1">
      <alignment horizontal="center" vertical="center" wrapText="1"/>
    </xf>
    <xf numFmtId="0" fontId="24" fillId="6" borderId="39" xfId="0" applyFont="1" applyFill="1" applyBorder="1" applyAlignment="1">
      <alignment horizontal="center" vertical="center" wrapText="1"/>
    </xf>
    <xf numFmtId="10" fontId="3" fillId="24" borderId="54" xfId="0" applyNumberFormat="1" applyFont="1" applyFill="1" applyBorder="1" applyAlignment="1" applyProtection="1">
      <alignment horizontal="center" vertical="center" wrapText="1"/>
      <protection hidden="1"/>
    </xf>
    <xf numFmtId="10" fontId="3" fillId="24" borderId="55" xfId="0" applyNumberFormat="1" applyFont="1" applyFill="1" applyBorder="1" applyAlignment="1" applyProtection="1">
      <alignment horizontal="center" vertical="center" wrapText="1"/>
      <protection hidden="1"/>
    </xf>
    <xf numFmtId="10" fontId="3" fillId="24" borderId="56" xfId="0" applyNumberFormat="1" applyFont="1" applyFill="1" applyBorder="1" applyAlignment="1" applyProtection="1">
      <alignment horizontal="center" vertical="center" wrapText="1"/>
      <protection hidden="1"/>
    </xf>
    <xf numFmtId="10" fontId="3" fillId="24" borderId="54" xfId="0" applyNumberFormat="1" applyFont="1" applyFill="1" applyBorder="1" applyAlignment="1" applyProtection="1">
      <alignment horizontal="center" vertical="center"/>
      <protection hidden="1"/>
    </xf>
    <xf numFmtId="10" fontId="3" fillId="24" borderId="55" xfId="0" applyNumberFormat="1" applyFont="1" applyFill="1" applyBorder="1" applyAlignment="1" applyProtection="1">
      <alignment horizontal="center" vertical="center"/>
      <protection hidden="1"/>
    </xf>
    <xf numFmtId="10" fontId="3" fillId="24" borderId="56" xfId="0" applyNumberFormat="1" applyFont="1" applyFill="1" applyBorder="1" applyAlignment="1" applyProtection="1">
      <alignment horizontal="center" vertical="center"/>
      <protection hidden="1"/>
    </xf>
    <xf numFmtId="0" fontId="32" fillId="23" borderId="28" xfId="5" applyFont="1" applyFill="1" applyBorder="1" applyAlignment="1" applyProtection="1">
      <alignment horizontal="center" vertical="center" wrapText="1"/>
      <protection hidden="1"/>
    </xf>
    <xf numFmtId="0" fontId="32" fillId="23" borderId="48" xfId="5" applyFont="1" applyFill="1" applyBorder="1" applyAlignment="1" applyProtection="1">
      <alignment horizontal="center" vertical="center" wrapText="1"/>
      <protection hidden="1"/>
    </xf>
    <xf numFmtId="10" fontId="3" fillId="24" borderId="49" xfId="0" applyNumberFormat="1" applyFont="1" applyFill="1" applyBorder="1" applyAlignment="1" applyProtection="1">
      <alignment horizontal="center" vertical="center"/>
      <protection hidden="1"/>
    </xf>
    <xf numFmtId="10" fontId="3" fillId="24" borderId="35" xfId="0" applyNumberFormat="1" applyFont="1" applyFill="1" applyBorder="1" applyAlignment="1" applyProtection="1">
      <alignment horizontal="center" vertical="center"/>
      <protection hidden="1"/>
    </xf>
    <xf numFmtId="0" fontId="37" fillId="3" borderId="0" xfId="0" applyFont="1" applyFill="1" applyBorder="1" applyAlignment="1">
      <alignment horizontal="left" vertical="top" wrapText="1"/>
    </xf>
    <xf numFmtId="0" fontId="6" fillId="3" borderId="52" xfId="0" applyFont="1" applyFill="1" applyBorder="1" applyAlignment="1">
      <alignment horizontal="center"/>
    </xf>
    <xf numFmtId="0" fontId="37" fillId="3" borderId="51" xfId="0" applyFont="1" applyFill="1" applyBorder="1" applyAlignment="1">
      <alignment horizontal="left" vertical="top" wrapText="1"/>
    </xf>
    <xf numFmtId="0" fontId="37" fillId="3" borderId="52" xfId="0" applyFont="1" applyFill="1" applyBorder="1" applyAlignment="1">
      <alignment horizontal="left" vertical="top" wrapText="1"/>
    </xf>
    <xf numFmtId="0" fontId="38" fillId="3" borderId="51" xfId="0" applyFont="1" applyFill="1" applyBorder="1" applyAlignment="1">
      <alignment horizontal="left" wrapText="1"/>
    </xf>
    <xf numFmtId="0" fontId="38" fillId="3" borderId="0" xfId="0" applyFont="1" applyFill="1" applyBorder="1" applyAlignment="1">
      <alignment horizontal="left" wrapText="1"/>
    </xf>
    <xf numFmtId="0" fontId="38" fillId="3" borderId="52" xfId="0" applyFont="1" applyFill="1" applyBorder="1" applyAlignment="1">
      <alignment horizontal="left" wrapText="1"/>
    </xf>
    <xf numFmtId="0" fontId="37" fillId="3" borderId="21" xfId="0" applyFont="1" applyFill="1" applyBorder="1" applyAlignment="1">
      <alignment horizontal="left" vertical="top" wrapText="1"/>
    </xf>
    <xf numFmtId="0" fontId="37" fillId="3" borderId="24" xfId="0" applyFont="1" applyFill="1" applyBorder="1" applyAlignment="1">
      <alignment horizontal="left" vertical="top" wrapText="1"/>
    </xf>
    <xf numFmtId="0" fontId="37" fillId="3" borderId="22" xfId="0" applyFont="1" applyFill="1" applyBorder="1" applyAlignment="1">
      <alignment horizontal="left" vertical="top" wrapText="1"/>
    </xf>
    <xf numFmtId="0" fontId="38" fillId="3" borderId="51" xfId="0" applyFont="1" applyFill="1" applyBorder="1" applyAlignment="1">
      <alignment horizontal="left" vertical="top" wrapText="1"/>
    </xf>
    <xf numFmtId="0" fontId="38" fillId="3" borderId="0" xfId="0" applyFont="1" applyFill="1" applyBorder="1" applyAlignment="1">
      <alignment horizontal="left" vertical="top" wrapText="1"/>
    </xf>
    <xf numFmtId="0" fontId="38" fillId="3" borderId="52" xfId="0" applyFont="1" applyFill="1" applyBorder="1" applyAlignment="1">
      <alignment horizontal="left" vertical="top" wrapText="1"/>
    </xf>
    <xf numFmtId="0" fontId="37" fillId="3" borderId="51" xfId="0" applyFont="1" applyFill="1" applyBorder="1" applyAlignment="1">
      <alignment horizontal="left" wrapText="1"/>
    </xf>
    <xf numFmtId="0" fontId="37" fillId="3" borderId="0" xfId="0" applyFont="1" applyFill="1" applyBorder="1" applyAlignment="1">
      <alignment horizontal="left" wrapText="1"/>
    </xf>
    <xf numFmtId="0" fontId="37" fillId="3" borderId="52" xfId="0" applyFont="1" applyFill="1" applyBorder="1" applyAlignment="1">
      <alignment horizontal="left" wrapText="1"/>
    </xf>
    <xf numFmtId="0" fontId="6" fillId="0" borderId="4" xfId="0" applyFont="1" applyBorder="1" applyAlignment="1" applyProtection="1">
      <alignment horizontal="center" vertical="center"/>
      <protection hidden="1"/>
    </xf>
    <xf numFmtId="0" fontId="20" fillId="0" borderId="4" xfId="0" applyFont="1" applyBorder="1" applyAlignment="1" applyProtection="1">
      <alignment horizontal="center" vertical="center" wrapText="1"/>
      <protection hidden="1"/>
    </xf>
    <xf numFmtId="0" fontId="32" fillId="9" borderId="50" xfId="0" applyFont="1" applyFill="1" applyBorder="1" applyAlignment="1">
      <alignment horizontal="center" vertical="center"/>
    </xf>
    <xf numFmtId="0" fontId="32" fillId="9" borderId="19" xfId="0" applyFont="1" applyFill="1" applyBorder="1" applyAlignment="1">
      <alignment horizontal="center" vertical="center"/>
    </xf>
    <xf numFmtId="0" fontId="4" fillId="0" borderId="18" xfId="0" applyFont="1" applyBorder="1" applyAlignment="1" applyProtection="1">
      <alignment vertical="center" wrapText="1"/>
      <protection locked="0" hidden="1"/>
    </xf>
    <xf numFmtId="0" fontId="4" fillId="0" borderId="19" xfId="0" applyFont="1" applyBorder="1" applyAlignment="1" applyProtection="1">
      <alignment vertical="center" wrapText="1"/>
      <protection locked="0" hidden="1"/>
    </xf>
    <xf numFmtId="0" fontId="4" fillId="0" borderId="21" xfId="0" applyFont="1" applyBorder="1" applyAlignment="1" applyProtection="1">
      <alignment vertical="center" wrapText="1"/>
      <protection locked="0" hidden="1"/>
    </xf>
    <xf numFmtId="0" fontId="4" fillId="0" borderId="22" xfId="0" applyFont="1" applyBorder="1" applyAlignment="1" applyProtection="1">
      <alignment vertical="center" wrapText="1"/>
      <protection locked="0" hidden="1"/>
    </xf>
    <xf numFmtId="0" fontId="10" fillId="6" borderId="0" xfId="0" applyFont="1" applyFill="1" applyAlignment="1" applyProtection="1">
      <alignment horizontal="center" vertical="center" wrapText="1"/>
    </xf>
    <xf numFmtId="0" fontId="9" fillId="6" borderId="4" xfId="0" applyFont="1" applyFill="1" applyBorder="1" applyAlignment="1" applyProtection="1">
      <alignment horizontal="justify" vertical="center" wrapText="1"/>
    </xf>
    <xf numFmtId="0" fontId="10" fillId="6" borderId="4"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10" fillId="6" borderId="19" xfId="0" applyFont="1" applyFill="1" applyBorder="1" applyAlignment="1" applyProtection="1">
      <alignment horizontal="center" vertical="center" wrapText="1"/>
    </xf>
    <xf numFmtId="0" fontId="10" fillId="6" borderId="21"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cellXfs>
  <cellStyles count="8">
    <cellStyle name="40% - Énfasis4" xfId="7" builtinId="43"/>
    <cellStyle name="40% - Énfasis5" xfId="3" builtinId="47"/>
    <cellStyle name="Énfasis2" xfId="4" builtinId="33"/>
    <cellStyle name="Énfasis3" xfId="5" builtinId="37"/>
    <cellStyle name="Énfasis4" xfId="6" builtinId="41"/>
    <cellStyle name="Moneda" xfId="1" builtinId="4"/>
    <cellStyle name="Normal" xfId="0" builtinId="0"/>
    <cellStyle name="Porcentaje" xfId="2" builtinId="5"/>
  </cellStyles>
  <dxfs count="70">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287986</xdr:colOff>
      <xdr:row>0</xdr:row>
      <xdr:rowOff>0</xdr:rowOff>
    </xdr:from>
    <xdr:ext cx="1343964" cy="835097"/>
    <xdr:pic>
      <xdr:nvPicPr>
        <xdr:cNvPr id="2" name="image2.jpg" descr="logo nuevo contraloria">
          <a:extLst>
            <a:ext uri="{FF2B5EF4-FFF2-40B4-BE49-F238E27FC236}">
              <a16:creationId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711" y="0"/>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88900</xdr:colOff>
      <xdr:row>7</xdr:row>
      <xdr:rowOff>70910</xdr:rowOff>
    </xdr:from>
    <xdr:to>
      <xdr:col>9</xdr:col>
      <xdr:colOff>1148292</xdr:colOff>
      <xdr:row>11</xdr:row>
      <xdr:rowOff>30007</xdr:rowOff>
    </xdr:to>
    <xdr:pic>
      <xdr:nvPicPr>
        <xdr:cNvPr id="6" name="Imagen 5">
          <a:extLst>
            <a:ext uri="{FF2B5EF4-FFF2-40B4-BE49-F238E27FC236}">
              <a16:creationId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625" y="4071410"/>
          <a:ext cx="10698692" cy="835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508000</xdr:colOff>
      <xdr:row>52</xdr:row>
      <xdr:rowOff>116416</xdr:rowOff>
    </xdr:from>
    <xdr:to>
      <xdr:col>8</xdr:col>
      <xdr:colOff>770897</xdr:colOff>
      <xdr:row>68</xdr:row>
      <xdr:rowOff>74083</xdr:rowOff>
    </xdr:to>
    <xdr:pic>
      <xdr:nvPicPr>
        <xdr:cNvPr id="17" name="Imagen 16">
          <a:extLst>
            <a:ext uri="{FF2B5EF4-FFF2-40B4-BE49-F238E27FC236}">
              <a16:creationId xmlns:a16="http://schemas.microsoft.com/office/drawing/2014/main" id="{B94E7E07-E299-446B-BA06-EC4BBD5A468D}"/>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4555" b="11539"/>
        <a:stretch/>
      </xdr:blipFill>
      <xdr:spPr bwMode="auto">
        <a:xfrm>
          <a:off x="973667" y="15790333"/>
          <a:ext cx="8581397" cy="3005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89536</xdr:colOff>
      <xdr:row>18</xdr:row>
      <xdr:rowOff>95251</xdr:rowOff>
    </xdr:from>
    <xdr:to>
      <xdr:col>10</xdr:col>
      <xdr:colOff>422910</xdr:colOff>
      <xdr:row>18</xdr:row>
      <xdr:rowOff>2731761</xdr:rowOff>
    </xdr:to>
    <xdr:pic>
      <xdr:nvPicPr>
        <xdr:cNvPr id="20" name="Imagen 19">
          <a:extLst>
            <a:ext uri="{FF2B5EF4-FFF2-40B4-BE49-F238E27FC236}">
              <a16:creationId xmlns:a16="http://schemas.microsoft.com/office/drawing/2014/main" id="{AFE0C6CA-27E6-468D-B35E-E6681A8600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266" y="4507231"/>
          <a:ext cx="12132944" cy="2636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647701</xdr:colOff>
      <xdr:row>24</xdr:row>
      <xdr:rowOff>38568</xdr:rowOff>
    </xdr:from>
    <xdr:to>
      <xdr:col>9</xdr:col>
      <xdr:colOff>1028700</xdr:colOff>
      <xdr:row>24</xdr:row>
      <xdr:rowOff>2666622</xdr:rowOff>
    </xdr:to>
    <xdr:pic>
      <xdr:nvPicPr>
        <xdr:cNvPr id="21" name="Imagen 20">
          <a:extLst>
            <a:ext uri="{FF2B5EF4-FFF2-40B4-BE49-F238E27FC236}">
              <a16:creationId xmlns:a16="http://schemas.microsoft.com/office/drawing/2014/main" id="{32C27517-7C66-45BB-B4B0-3594375B8B9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4426" y="8592018"/>
          <a:ext cx="10020299" cy="2628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895351</xdr:colOff>
      <xdr:row>27</xdr:row>
      <xdr:rowOff>32034</xdr:rowOff>
    </xdr:from>
    <xdr:to>
      <xdr:col>9</xdr:col>
      <xdr:colOff>57150</xdr:colOff>
      <xdr:row>46</xdr:row>
      <xdr:rowOff>149735</xdr:rowOff>
    </xdr:to>
    <xdr:pic>
      <xdr:nvPicPr>
        <xdr:cNvPr id="22" name="Imagen 21">
          <a:extLst>
            <a:ext uri="{FF2B5EF4-FFF2-40B4-BE49-F238E27FC236}">
              <a16:creationId xmlns:a16="http://schemas.microsoft.com/office/drawing/2014/main" id="{7FEC8C5A-2480-48D2-8F3E-F833FD8873A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2076" y="11652534"/>
          <a:ext cx="8801099" cy="3918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219076</xdr:colOff>
      <xdr:row>75</xdr:row>
      <xdr:rowOff>47625</xdr:rowOff>
    </xdr:from>
    <xdr:to>
      <xdr:col>10</xdr:col>
      <xdr:colOff>914400</xdr:colOff>
      <xdr:row>82</xdr:row>
      <xdr:rowOff>38100</xdr:rowOff>
    </xdr:to>
    <xdr:pic>
      <xdr:nvPicPr>
        <xdr:cNvPr id="23" name="Imagen 22">
          <a:extLst>
            <a:ext uri="{FF2B5EF4-FFF2-40B4-BE49-F238E27FC236}">
              <a16:creationId xmlns:a16="http://schemas.microsoft.com/office/drawing/2014/main" id="{CAA5F4B4-7B96-4DB6-BDB8-1751D20931E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1" y="21193125"/>
          <a:ext cx="11563349"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I2:I9" totalsRowShown="0" headerRowDxfId="46" dataDxfId="45">
  <autoFilter ref="I2:I9" xr:uid="{00000000-0009-0000-0100-000001000000}"/>
  <tableColumns count="1">
    <tableColumn id="1" xr3:uid="{00000000-0010-0000-0000-000001000000}" name="SUBPROCESO" dataDxfId="4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7" displayName="Tabla17" ref="F2:F9" totalsRowShown="0" headerRowDxfId="19" dataDxfId="18">
  <autoFilter ref="F2:F9" xr:uid="{00000000-0009-0000-0100-00000A000000}"/>
  <tableColumns count="1">
    <tableColumn id="1" xr3:uid="{00000000-0010-0000-0900-000001000000}" name="BASE" dataDxfId="1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8" displayName="Tabla18" ref="G2:G17" totalsRowShown="0" headerRowDxfId="16" dataDxfId="14" headerRowBorderDxfId="15" tableBorderDxfId="13">
  <autoFilter ref="G2:G17" xr:uid="{00000000-0009-0000-0100-00000B000000}"/>
  <tableColumns count="1">
    <tableColumn id="1" xr3:uid="{00000000-0010-0000-0A00-000001000000}" name="Condición para que sea material o de importancia relativa" dataDxfId="1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9" displayName="Tabla19" ref="F54:H62" totalsRowShown="0" headerRowDxfId="11" dataDxfId="10">
  <autoFilter ref="F54:H62" xr:uid="{00000000-0009-0000-0100-00000C000000}"/>
  <tableColumns count="3">
    <tableColumn id="1" xr3:uid="{00000000-0010-0000-0B00-000001000000}" name="Principio Fiscal afectado" dataDxfId="9"/>
    <tableColumn id="2" xr3:uid="{00000000-0010-0000-0B00-000002000000}" name="CUMPLE" dataDxfId="8"/>
    <tableColumn id="3" xr3:uid="{00000000-0010-0000-0B00-000003000000}" name="NO CUMPLE" dataDxfId="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20" displayName="Tabla20" ref="J54:J60" totalsRowShown="0" headerRowDxfId="6" dataDxfId="5">
  <autoFilter ref="J54:J60" xr:uid="{00000000-0009-0000-0100-00000D000000}"/>
  <tableColumns count="1">
    <tableColumn id="1" xr3:uid="{00000000-0010-0000-0C00-000001000000}" name="OBJETIVOS" dataDxfId="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837E4E9-FEE5-49A4-B49F-9DF4D6A64390}" name="Tabla2016" displayName="Tabla2016" ref="K54:L60" totalsRowShown="0" headerRowDxfId="3" dataDxfId="2">
  <autoFilter ref="K54:L60" xr:uid="{2837E4E9-FEE5-49A4-B49F-9DF4D6A64390}"/>
  <tableColumns count="2">
    <tableColumn id="1" xr3:uid="{5E1C1570-9055-422C-9792-77503C30833B}" name="ASPECTO CLAVE" dataDxfId="1"/>
    <tableColumn id="2" xr3:uid="{6C593964-0B19-4205-ADA0-A5C5B546E9DE}" name="Columna1"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M2:M9" totalsRowShown="0" headerRowDxfId="43" dataDxfId="42">
  <autoFilter ref="M2:M9" xr:uid="{00000000-0009-0000-0100-000002000000}"/>
  <tableColumns count="1">
    <tableColumn id="1" xr3:uid="{00000000-0010-0000-0100-000001000000}" name="Formulación_y_Diseño" dataDxfId="4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M11:M13" totalsRowShown="0" headerRowDxfId="40" dataDxfId="39">
  <autoFilter ref="M11:M13" xr:uid="{00000000-0009-0000-0100-000003000000}"/>
  <tableColumns count="1">
    <tableColumn id="1" xr3:uid="{00000000-0010-0000-0200-000001000000}" name="Programación" dataDxfId="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M15:M20" totalsRowShown="0" headerRowDxfId="37" dataDxfId="36">
  <autoFilter ref="M15:M20" xr:uid="{00000000-0009-0000-0100-000004000000}"/>
  <tableColumns count="1">
    <tableColumn id="1" xr3:uid="{00000000-0010-0000-0300-000001000000}" name="Implementación" dataDxfId="3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M22:M27" totalsRowShown="0" headerRowDxfId="34" dataDxfId="33">
  <autoFilter ref="M22:M27" xr:uid="{00000000-0009-0000-0100-000005000000}"/>
  <tableColumns count="1">
    <tableColumn id="1" xr3:uid="{00000000-0010-0000-0400-000001000000}" name="Evaluación_y_seguimiento" dataDxfId="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M29:M33" totalsRowShown="0" headerRowDxfId="31" dataDxfId="30">
  <autoFilter ref="M29:M33" xr:uid="{00000000-0009-0000-0100-000006000000}"/>
  <tableColumns count="1">
    <tableColumn id="1" xr3:uid="{00000000-0010-0000-0500-000001000000}" name="Resultado_e_impacto" dataDxfId="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14" displayName="Tabla14" ref="C2:C7" totalsRowShown="0" headerRowDxfId="28" dataDxfId="27">
  <autoFilter ref="C2:C7" xr:uid="{00000000-0009-0000-0100-000007000000}"/>
  <tableColumns count="1">
    <tableColumn id="1" xr3:uid="{00000000-0010-0000-0600-000001000000}" name="ENFOQUE" dataDxfId="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15" displayName="Tabla15" ref="D2:D10" totalsRowShown="0" headerRowDxfId="25" dataDxfId="24">
  <autoFilter ref="D2:D10" xr:uid="{00000000-0009-0000-0100-000008000000}"/>
  <tableColumns count="1">
    <tableColumn id="1" xr3:uid="{00000000-0010-0000-0700-000001000000}" name="PRINCIPIOS" dataDxfId="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16" displayName="Tabla16" ref="E2:E21" totalsRowShown="0" headerRowDxfId="22" dataDxfId="21">
  <autoFilter ref="E2:E21" xr:uid="{00000000-0009-0000-0100-000009000000}"/>
  <tableColumns count="1">
    <tableColumn id="1" xr3:uid="{00000000-0010-0000-0800-000001000000}" name="FUENTE" dataDxfId="2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comments" Target="../comments1.xml"/><Relationship Id="rId2" Type="http://schemas.openxmlformats.org/officeDocument/2006/relationships/vmlDrawing" Target="../drawings/vmlDrawing1.vml"/><Relationship Id="rId16" Type="http://schemas.openxmlformats.org/officeDocument/2006/relationships/table" Target="../tables/table14.xml"/><Relationship Id="rId1" Type="http://schemas.openxmlformats.org/officeDocument/2006/relationships/printerSettings" Target="../printerSettings/printerSettings4.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O24"/>
  <sheetViews>
    <sheetView showGridLines="0" workbookViewId="0">
      <selection activeCell="B2" sqref="B2:O3"/>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154" t="s">
        <v>177</v>
      </c>
      <c r="C2" s="155"/>
      <c r="D2" s="155"/>
      <c r="E2" s="155"/>
      <c r="F2" s="155"/>
      <c r="G2" s="155"/>
      <c r="H2" s="155"/>
      <c r="I2" s="155"/>
      <c r="J2" s="155"/>
      <c r="K2" s="155"/>
      <c r="L2" s="155"/>
      <c r="M2" s="155"/>
      <c r="N2" s="155"/>
      <c r="O2" s="156"/>
    </row>
    <row r="3" spans="2:15" ht="27" customHeight="1" x14ac:dyDescent="0.25">
      <c r="B3" s="157"/>
      <c r="C3" s="158"/>
      <c r="D3" s="158"/>
      <c r="E3" s="158"/>
      <c r="F3" s="158"/>
      <c r="G3" s="158"/>
      <c r="H3" s="158"/>
      <c r="I3" s="158"/>
      <c r="J3" s="158"/>
      <c r="K3" s="158"/>
      <c r="L3" s="158"/>
      <c r="M3" s="158"/>
      <c r="N3" s="158"/>
      <c r="O3" s="159"/>
    </row>
    <row r="4" spans="2:15" ht="28.5" customHeight="1" x14ac:dyDescent="0.25">
      <c r="B4" s="160" t="s">
        <v>1</v>
      </c>
      <c r="C4" s="161"/>
      <c r="D4" s="160" t="s">
        <v>2</v>
      </c>
      <c r="E4" s="161"/>
      <c r="F4" s="160" t="s">
        <v>3</v>
      </c>
      <c r="G4" s="161"/>
      <c r="H4" s="160" t="s">
        <v>175</v>
      </c>
      <c r="I4" s="161"/>
      <c r="J4" s="160" t="s">
        <v>176</v>
      </c>
      <c r="K4" s="161"/>
      <c r="L4" s="160" t="s">
        <v>4</v>
      </c>
      <c r="M4" s="161"/>
      <c r="N4" s="160" t="s">
        <v>5</v>
      </c>
      <c r="O4" s="161"/>
    </row>
    <row r="5" spans="2:15" x14ac:dyDescent="0.25">
      <c r="B5" s="162"/>
      <c r="C5" s="163"/>
      <c r="D5" s="162"/>
      <c r="E5" s="163"/>
      <c r="F5" s="162"/>
      <c r="G5" s="163"/>
      <c r="H5" s="162"/>
      <c r="I5" s="163"/>
      <c r="J5" s="162"/>
      <c r="K5" s="163"/>
      <c r="L5" s="162"/>
      <c r="M5" s="163"/>
      <c r="N5" s="162"/>
      <c r="O5" s="163"/>
    </row>
    <row r="6" spans="2:15" ht="15" customHeight="1" x14ac:dyDescent="0.25">
      <c r="B6" s="168" t="s">
        <v>178</v>
      </c>
      <c r="C6" s="169"/>
      <c r="D6" s="168" t="s">
        <v>180</v>
      </c>
      <c r="E6" s="169"/>
      <c r="F6" s="168" t="s">
        <v>181</v>
      </c>
      <c r="G6" s="169"/>
      <c r="H6" s="168" t="s">
        <v>182</v>
      </c>
      <c r="I6" s="169"/>
      <c r="J6" s="165" t="s">
        <v>187</v>
      </c>
      <c r="K6" s="165"/>
      <c r="L6" s="168" t="s">
        <v>183</v>
      </c>
      <c r="M6" s="169"/>
      <c r="N6" s="168" t="s">
        <v>184</v>
      </c>
      <c r="O6" s="169"/>
    </row>
    <row r="7" spans="2:15" x14ac:dyDescent="0.25">
      <c r="B7" s="170"/>
      <c r="C7" s="171"/>
      <c r="D7" s="170"/>
      <c r="E7" s="171"/>
      <c r="F7" s="170"/>
      <c r="G7" s="171"/>
      <c r="H7" s="170"/>
      <c r="I7" s="171"/>
      <c r="J7" s="166"/>
      <c r="K7" s="166"/>
      <c r="L7" s="170"/>
      <c r="M7" s="171"/>
      <c r="N7" s="170"/>
      <c r="O7" s="171"/>
    </row>
    <row r="8" spans="2:15" x14ac:dyDescent="0.25">
      <c r="B8" s="170"/>
      <c r="C8" s="171"/>
      <c r="D8" s="170"/>
      <c r="E8" s="171"/>
      <c r="F8" s="170"/>
      <c r="G8" s="171"/>
      <c r="H8" s="170"/>
      <c r="I8" s="171"/>
      <c r="J8" s="166"/>
      <c r="K8" s="166"/>
      <c r="L8" s="170"/>
      <c r="M8" s="171"/>
      <c r="N8" s="170"/>
      <c r="O8" s="171"/>
    </row>
    <row r="9" spans="2:15" x14ac:dyDescent="0.25">
      <c r="B9" s="170"/>
      <c r="C9" s="171"/>
      <c r="D9" s="170"/>
      <c r="E9" s="171"/>
      <c r="F9" s="170"/>
      <c r="G9" s="171"/>
      <c r="H9" s="170"/>
      <c r="I9" s="171"/>
      <c r="J9" s="166"/>
      <c r="K9" s="166"/>
      <c r="L9" s="170"/>
      <c r="M9" s="171"/>
      <c r="N9" s="170"/>
      <c r="O9" s="171"/>
    </row>
    <row r="10" spans="2:15" x14ac:dyDescent="0.25">
      <c r="B10" s="170"/>
      <c r="C10" s="171"/>
      <c r="D10" s="170"/>
      <c r="E10" s="171"/>
      <c r="F10" s="170"/>
      <c r="G10" s="171"/>
      <c r="H10" s="170"/>
      <c r="I10" s="171"/>
      <c r="J10" s="166"/>
      <c r="K10" s="166"/>
      <c r="L10" s="170"/>
      <c r="M10" s="171"/>
      <c r="N10" s="170"/>
      <c r="O10" s="171"/>
    </row>
    <row r="11" spans="2:15" x14ac:dyDescent="0.25">
      <c r="B11" s="170"/>
      <c r="C11" s="171"/>
      <c r="D11" s="170"/>
      <c r="E11" s="171"/>
      <c r="F11" s="170"/>
      <c r="G11" s="171"/>
      <c r="H11" s="170"/>
      <c r="I11" s="171"/>
      <c r="J11" s="166"/>
      <c r="K11" s="166"/>
      <c r="L11" s="170"/>
      <c r="M11" s="171"/>
      <c r="N11" s="170"/>
      <c r="O11" s="171"/>
    </row>
    <row r="12" spans="2:15" x14ac:dyDescent="0.25">
      <c r="B12" s="170"/>
      <c r="C12" s="171"/>
      <c r="D12" s="170"/>
      <c r="E12" s="171"/>
      <c r="F12" s="170"/>
      <c r="G12" s="171"/>
      <c r="H12" s="170"/>
      <c r="I12" s="171"/>
      <c r="J12" s="166"/>
      <c r="K12" s="166"/>
      <c r="L12" s="170"/>
      <c r="M12" s="171"/>
      <c r="N12" s="170"/>
      <c r="O12" s="171"/>
    </row>
    <row r="13" spans="2:15" x14ac:dyDescent="0.25">
      <c r="B13" s="170"/>
      <c r="C13" s="171"/>
      <c r="D13" s="170"/>
      <c r="E13" s="171"/>
      <c r="F13" s="170"/>
      <c r="G13" s="171"/>
      <c r="H13" s="170"/>
      <c r="I13" s="171"/>
      <c r="J13" s="166"/>
      <c r="K13" s="166"/>
      <c r="L13" s="170"/>
      <c r="M13" s="171"/>
      <c r="N13" s="170"/>
      <c r="O13" s="171"/>
    </row>
    <row r="14" spans="2:15" x14ac:dyDescent="0.25">
      <c r="B14" s="170"/>
      <c r="C14" s="171"/>
      <c r="D14" s="170"/>
      <c r="E14" s="171"/>
      <c r="F14" s="170"/>
      <c r="G14" s="171"/>
      <c r="H14" s="170"/>
      <c r="I14" s="171"/>
      <c r="J14" s="166"/>
      <c r="K14" s="166"/>
      <c r="L14" s="170"/>
      <c r="M14" s="171"/>
      <c r="N14" s="170"/>
      <c r="O14" s="171"/>
    </row>
    <row r="15" spans="2:15" x14ac:dyDescent="0.25">
      <c r="B15" s="170"/>
      <c r="C15" s="171"/>
      <c r="D15" s="170"/>
      <c r="E15" s="171"/>
      <c r="F15" s="170"/>
      <c r="G15" s="171"/>
      <c r="H15" s="170"/>
      <c r="I15" s="171"/>
      <c r="J15" s="166"/>
      <c r="K15" s="166"/>
      <c r="L15" s="170"/>
      <c r="M15" s="171"/>
      <c r="N15" s="170"/>
      <c r="O15" s="171"/>
    </row>
    <row r="16" spans="2:15" x14ac:dyDescent="0.25">
      <c r="B16" s="170"/>
      <c r="C16" s="171"/>
      <c r="D16" s="170"/>
      <c r="E16" s="171"/>
      <c r="F16" s="170"/>
      <c r="G16" s="171"/>
      <c r="H16" s="170"/>
      <c r="I16" s="171"/>
      <c r="J16" s="166"/>
      <c r="K16" s="166"/>
      <c r="L16" s="170"/>
      <c r="M16" s="171"/>
      <c r="N16" s="170"/>
      <c r="O16" s="171"/>
    </row>
    <row r="17" spans="2:15" ht="28.5" customHeight="1" x14ac:dyDescent="0.25">
      <c r="B17" s="170"/>
      <c r="C17" s="171"/>
      <c r="D17" s="170"/>
      <c r="E17" s="171"/>
      <c r="F17" s="170"/>
      <c r="G17" s="171"/>
      <c r="H17" s="170"/>
      <c r="I17" s="171"/>
      <c r="J17" s="166"/>
      <c r="K17" s="166"/>
      <c r="L17" s="170"/>
      <c r="M17" s="171"/>
      <c r="N17" s="170"/>
      <c r="O17" s="171"/>
    </row>
    <row r="18" spans="2:15" ht="51" customHeight="1" x14ac:dyDescent="0.25">
      <c r="B18" s="170"/>
      <c r="C18" s="171"/>
      <c r="D18" s="170"/>
      <c r="E18" s="171"/>
      <c r="F18" s="170"/>
      <c r="G18" s="171"/>
      <c r="H18" s="170"/>
      <c r="I18" s="171"/>
      <c r="J18" s="166"/>
      <c r="K18" s="166"/>
      <c r="L18" s="170"/>
      <c r="M18" s="171"/>
      <c r="N18" s="170"/>
      <c r="O18" s="171"/>
    </row>
    <row r="19" spans="2:15" ht="53.25" customHeight="1" x14ac:dyDescent="0.25">
      <c r="B19" s="170"/>
      <c r="C19" s="171"/>
      <c r="D19" s="172"/>
      <c r="E19" s="173"/>
      <c r="F19" s="170"/>
      <c r="G19" s="171"/>
      <c r="H19" s="170"/>
      <c r="I19" s="171"/>
      <c r="J19" s="166"/>
      <c r="K19" s="166"/>
      <c r="L19" s="172"/>
      <c r="M19" s="173"/>
      <c r="N19" s="172"/>
      <c r="O19" s="173"/>
    </row>
    <row r="20" spans="2:15" ht="15" customHeight="1" x14ac:dyDescent="0.25">
      <c r="B20" s="174" t="s">
        <v>179</v>
      </c>
      <c r="C20" s="174"/>
      <c r="D20" s="174" t="s">
        <v>185</v>
      </c>
      <c r="E20" s="174"/>
      <c r="F20" s="175"/>
      <c r="G20" s="175"/>
      <c r="H20" s="175"/>
      <c r="I20" s="175"/>
      <c r="J20" s="166"/>
      <c r="K20" s="166"/>
      <c r="L20" s="176" t="s">
        <v>6</v>
      </c>
      <c r="M20" s="177"/>
      <c r="N20" s="182"/>
      <c r="O20" s="183"/>
    </row>
    <row r="21" spans="2:15" ht="105.75" customHeight="1" x14ac:dyDescent="0.25">
      <c r="B21" s="174"/>
      <c r="C21" s="174"/>
      <c r="D21" s="174"/>
      <c r="E21" s="174"/>
      <c r="F21" s="175"/>
      <c r="G21" s="175"/>
      <c r="H21" s="175"/>
      <c r="I21" s="175"/>
      <c r="J21" s="166"/>
      <c r="K21" s="166"/>
      <c r="L21" s="178"/>
      <c r="M21" s="179"/>
      <c r="N21" s="184"/>
      <c r="O21" s="185"/>
    </row>
    <row r="22" spans="2:15" ht="79.5" customHeight="1" x14ac:dyDescent="0.25">
      <c r="B22" s="174"/>
      <c r="C22" s="174"/>
      <c r="D22" s="174"/>
      <c r="E22" s="174"/>
      <c r="F22" s="175"/>
      <c r="G22" s="175"/>
      <c r="H22" s="175"/>
      <c r="I22" s="175"/>
      <c r="J22" s="166"/>
      <c r="K22" s="166"/>
      <c r="L22" s="178"/>
      <c r="M22" s="179"/>
      <c r="N22" s="184"/>
      <c r="O22" s="185"/>
    </row>
    <row r="23" spans="2:15" ht="177.75" customHeight="1" x14ac:dyDescent="0.25">
      <c r="B23" s="174"/>
      <c r="C23" s="174"/>
      <c r="D23" s="174"/>
      <c r="E23" s="174"/>
      <c r="F23" s="175"/>
      <c r="G23" s="175"/>
      <c r="H23" s="175"/>
      <c r="I23" s="175"/>
      <c r="J23" s="167"/>
      <c r="K23" s="167"/>
      <c r="L23" s="180"/>
      <c r="M23" s="181"/>
      <c r="N23" s="186"/>
      <c r="O23" s="187"/>
    </row>
    <row r="24" spans="2:15" x14ac:dyDescent="0.25">
      <c r="B24" s="164" t="s">
        <v>186</v>
      </c>
      <c r="C24" s="164"/>
      <c r="D24" s="164"/>
      <c r="E24" s="164"/>
      <c r="F24" s="164"/>
      <c r="G24" s="164"/>
    </row>
  </sheetData>
  <mergeCells count="22">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 ref="B2:O3"/>
    <mergeCell ref="B4:C5"/>
    <mergeCell ref="D4:E5"/>
    <mergeCell ref="F4:G5"/>
    <mergeCell ref="H4:I5"/>
    <mergeCell ref="J4:K5"/>
    <mergeCell ref="L4:M5"/>
    <mergeCell ref="N4:O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4" tint="-0.249977111117893"/>
  </sheetPr>
  <dimension ref="A1:IZ65"/>
  <sheetViews>
    <sheetView showGridLines="0" tabSelected="1" zoomScale="73" zoomScaleNormal="73" workbookViewId="0">
      <selection activeCell="D20" sqref="D20"/>
    </sheetView>
  </sheetViews>
  <sheetFormatPr baseColWidth="10" defaultColWidth="11.42578125" defaultRowHeight="15" x14ac:dyDescent="0.25"/>
  <cols>
    <col min="1" max="1" width="11.42578125" style="8" customWidth="1"/>
    <col min="2" max="2" width="24.7109375" style="8" customWidth="1"/>
    <col min="3" max="3" width="55.7109375" style="8" customWidth="1"/>
    <col min="4" max="4" width="28.7109375" style="8" customWidth="1"/>
    <col min="5" max="5" width="33.28515625" style="8" customWidth="1"/>
    <col min="6" max="6" width="28.7109375" style="8" customWidth="1"/>
    <col min="7" max="7" width="33.5703125" style="8" customWidth="1"/>
    <col min="8" max="10" width="28.7109375" style="8" customWidth="1"/>
    <col min="11" max="11" width="26.85546875" style="8" customWidth="1"/>
    <col min="12" max="13" width="22.42578125" style="8" customWidth="1"/>
    <col min="14" max="14" width="24.7109375" style="8" customWidth="1"/>
    <col min="15" max="15" width="15.85546875" style="8" customWidth="1"/>
    <col min="16" max="16" width="24.42578125" style="8" bestFit="1" customWidth="1"/>
    <col min="17" max="17" width="14.85546875" style="8" customWidth="1"/>
    <col min="18" max="18" width="16.42578125" style="8" customWidth="1"/>
    <col min="19" max="19" width="7.85546875" style="8" customWidth="1"/>
    <col min="20" max="20" width="23.28515625" style="8" customWidth="1"/>
    <col min="21" max="21" width="7.85546875" style="8" customWidth="1"/>
    <col min="22" max="16384" width="11.42578125" style="8"/>
  </cols>
  <sheetData>
    <row r="1" spans="1:260" s="7" customFormat="1" ht="46.5" customHeight="1" x14ac:dyDescent="0.25">
      <c r="B1" s="203"/>
      <c r="C1" s="203"/>
      <c r="D1" s="204" t="s">
        <v>279</v>
      </c>
      <c r="E1" s="204"/>
      <c r="F1" s="204"/>
      <c r="G1" s="204"/>
      <c r="H1" s="204"/>
      <c r="I1" s="204"/>
      <c r="J1" s="135" t="s">
        <v>258</v>
      </c>
    </row>
    <row r="2" spans="1:260" s="5" customFormat="1" ht="34.5" customHeight="1" x14ac:dyDescent="0.25">
      <c r="B2" s="203"/>
      <c r="C2" s="203"/>
      <c r="D2" s="204"/>
      <c r="E2" s="204"/>
      <c r="F2" s="204"/>
      <c r="G2" s="204"/>
      <c r="H2" s="204"/>
      <c r="I2" s="204"/>
      <c r="J2" s="134" t="s">
        <v>7</v>
      </c>
    </row>
    <row r="3" spans="1:260" s="5" customFormat="1" ht="13.5" customHeight="1" x14ac:dyDescent="0.25">
      <c r="B3" s="10"/>
      <c r="C3" s="11"/>
      <c r="D3" s="11"/>
      <c r="E3" s="12"/>
      <c r="F3" s="12"/>
    </row>
    <row r="4" spans="1:260" s="7" customFormat="1" ht="17.25" customHeight="1" x14ac:dyDescent="0.25">
      <c r="B4" s="28" t="s">
        <v>271</v>
      </c>
      <c r="C4" s="20"/>
      <c r="D4" s="153"/>
      <c r="E4" s="153"/>
      <c r="F4" s="153"/>
      <c r="G4" s="19"/>
      <c r="H4" s="29"/>
      <c r="I4" s="19"/>
      <c r="J4" s="24"/>
    </row>
    <row r="5" spans="1:260" s="5" customFormat="1" x14ac:dyDescent="0.25">
      <c r="B5" s="29" t="s">
        <v>272</v>
      </c>
      <c r="C5" s="20"/>
      <c r="D5" s="153"/>
      <c r="E5" s="153"/>
      <c r="F5" s="153"/>
      <c r="G5" s="19"/>
      <c r="H5" s="30" t="s">
        <v>275</v>
      </c>
      <c r="I5" s="18"/>
      <c r="J5" s="18"/>
    </row>
    <row r="6" spans="1:260" s="5" customFormat="1" x14ac:dyDescent="0.25">
      <c r="B6" s="29" t="s">
        <v>273</v>
      </c>
      <c r="C6" s="26"/>
      <c r="D6" s="153"/>
      <c r="E6" s="153"/>
      <c r="F6" s="153"/>
      <c r="G6" s="19"/>
      <c r="H6" s="30" t="s">
        <v>276</v>
      </c>
      <c r="I6" s="18"/>
      <c r="J6" s="18"/>
    </row>
    <row r="7" spans="1:260" s="5" customFormat="1" x14ac:dyDescent="0.25">
      <c r="B7" s="29" t="s">
        <v>274</v>
      </c>
      <c r="C7" s="27"/>
      <c r="D7" s="153"/>
      <c r="E7" s="153"/>
      <c r="F7" s="153"/>
      <c r="G7" s="19"/>
      <c r="H7" s="31" t="s">
        <v>189</v>
      </c>
      <c r="I7" s="18"/>
      <c r="J7" s="18"/>
    </row>
    <row r="8" spans="1:260" s="5" customFormat="1" x14ac:dyDescent="0.25">
      <c r="B8" s="29" t="s">
        <v>0</v>
      </c>
      <c r="C8" s="27"/>
      <c r="D8" s="153"/>
      <c r="E8" s="153"/>
      <c r="F8" s="153"/>
      <c r="G8" s="19"/>
      <c r="H8" s="31" t="s">
        <v>8</v>
      </c>
      <c r="I8" s="121" t="s">
        <v>9</v>
      </c>
      <c r="J8" s="18"/>
    </row>
    <row r="9" spans="1:260" s="7" customFormat="1" ht="13.9" customHeight="1" x14ac:dyDescent="0.25">
      <c r="B9" s="19"/>
      <c r="C9" s="19"/>
      <c r="D9" s="19"/>
      <c r="E9" s="25"/>
      <c r="F9" s="20"/>
      <c r="G9" s="19"/>
      <c r="H9" s="19"/>
      <c r="I9" s="24"/>
      <c r="J9" s="24"/>
    </row>
    <row r="10" spans="1:260" x14ac:dyDescent="0.25">
      <c r="B10" s="21"/>
      <c r="C10" s="21"/>
      <c r="D10" s="21"/>
      <c r="E10" s="19"/>
      <c r="F10" s="19"/>
      <c r="G10" s="19"/>
      <c r="H10" s="19"/>
      <c r="I10" s="19"/>
      <c r="J10" s="21"/>
    </row>
    <row r="11" spans="1:260" ht="18.75" x14ac:dyDescent="0.25">
      <c r="A11" s="7"/>
      <c r="B11" s="205" t="s">
        <v>10</v>
      </c>
      <c r="C11" s="205"/>
      <c r="D11" s="205"/>
      <c r="E11" s="205"/>
      <c r="F11" s="205"/>
      <c r="G11" s="205"/>
      <c r="H11" s="205"/>
      <c r="I11" s="205"/>
      <c r="J11" s="205"/>
      <c r="K11" s="7"/>
      <c r="L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row>
    <row r="12" spans="1:260" ht="76.5" customHeight="1" thickBot="1" x14ac:dyDescent="0.3">
      <c r="A12" s="7"/>
      <c r="B12" s="206" t="s">
        <v>270</v>
      </c>
      <c r="C12" s="206"/>
      <c r="D12" s="206"/>
      <c r="E12" s="206"/>
      <c r="F12" s="206"/>
      <c r="G12" s="206"/>
      <c r="H12" s="206"/>
      <c r="I12" s="206"/>
      <c r="J12" s="206"/>
      <c r="K12" s="7"/>
      <c r="L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row>
    <row r="13" spans="1:260" ht="20.25" customHeight="1" thickBot="1" x14ac:dyDescent="0.3">
      <c r="A13" s="7"/>
      <c r="B13" s="207" t="s">
        <v>11</v>
      </c>
      <c r="C13" s="208"/>
      <c r="D13" s="208"/>
      <c r="E13" s="208"/>
      <c r="F13" s="209"/>
      <c r="G13" s="19"/>
      <c r="H13" s="19"/>
      <c r="I13" s="22"/>
      <c r="J13" s="22"/>
      <c r="K13" s="7"/>
      <c r="L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row>
    <row r="14" spans="1:260" ht="20.25" customHeight="1" thickBot="1" x14ac:dyDescent="0.3">
      <c r="A14" s="7"/>
      <c r="B14" s="86" t="s">
        <v>12</v>
      </c>
      <c r="C14" s="87" t="s">
        <v>13</v>
      </c>
      <c r="D14" s="88" t="s">
        <v>14</v>
      </c>
      <c r="E14" s="88" t="s">
        <v>15</v>
      </c>
      <c r="F14" s="89" t="s">
        <v>16</v>
      </c>
      <c r="G14" s="19"/>
      <c r="H14" s="19"/>
      <c r="I14" s="19"/>
      <c r="J14" s="19"/>
      <c r="K14" s="7"/>
      <c r="L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row>
    <row r="15" spans="1:260" ht="20.25" customHeight="1" thickBot="1" x14ac:dyDescent="0.3">
      <c r="A15" s="7"/>
      <c r="B15" s="90" t="s">
        <v>17</v>
      </c>
      <c r="C15" s="36" t="str">
        <f>VLOOKUP(C14,tablas!$I$27:$L$30,4,0)</f>
        <v>Entre &gt; 15% y &lt;= 25%</v>
      </c>
      <c r="D15" s="37" t="str">
        <f>VLOOKUP(D14,tablas!$I$27:$L$30,4,0)</f>
        <v>Entre &gt; 10% y &lt;= 15%</v>
      </c>
      <c r="E15" s="37" t="str">
        <f>VLOOKUP(E14,tablas!$I$27:$L$30,4,0)</f>
        <v>Entre &gt; 5% y &lt;= 10%</v>
      </c>
      <c r="F15" s="38" t="str">
        <f>VLOOKUP(F14,tablas!$I$27:$L$30,4,0)</f>
        <v>Entre &gt; 1% y &lt;= 5%</v>
      </c>
      <c r="G15" s="22"/>
      <c r="H15" s="22"/>
      <c r="I15" s="22"/>
      <c r="J15" s="19"/>
      <c r="K15" s="7"/>
      <c r="L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row>
    <row r="16" spans="1:260" ht="20.25" customHeight="1" x14ac:dyDescent="0.25">
      <c r="A16" s="7"/>
      <c r="G16" s="19"/>
      <c r="H16" s="19"/>
      <c r="I16" s="19"/>
      <c r="J16" s="19"/>
      <c r="K16" s="7"/>
      <c r="L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row>
    <row r="17" spans="1:260" ht="30" customHeight="1" x14ac:dyDescent="0.25">
      <c r="A17" s="7"/>
      <c r="B17" s="202" t="s">
        <v>212</v>
      </c>
      <c r="C17" s="202"/>
      <c r="D17" s="202"/>
      <c r="E17" s="202"/>
      <c r="F17" s="202"/>
      <c r="G17" s="202"/>
      <c r="H17" s="202"/>
      <c r="I17" s="202"/>
      <c r="J17" s="202"/>
      <c r="K17" s="202"/>
      <c r="L17" s="202"/>
      <c r="M17" s="202"/>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row>
    <row r="18" spans="1:260" ht="30" customHeight="1" thickBot="1" x14ac:dyDescent="0.3">
      <c r="A18" s="7"/>
      <c r="B18" s="215" t="s">
        <v>203</v>
      </c>
      <c r="C18" s="46" t="s">
        <v>19</v>
      </c>
      <c r="D18" s="91" t="s">
        <v>277</v>
      </c>
      <c r="E18" s="92" t="s">
        <v>215</v>
      </c>
      <c r="F18" s="92" t="s">
        <v>215</v>
      </c>
      <c r="G18" s="92" t="s">
        <v>216</v>
      </c>
      <c r="H18" s="92" t="s">
        <v>216</v>
      </c>
      <c r="I18" s="91"/>
      <c r="J18" s="92" t="s">
        <v>218</v>
      </c>
      <c r="K18" s="92" t="s">
        <v>218</v>
      </c>
      <c r="L18" s="92" t="s">
        <v>218</v>
      </c>
      <c r="M18" s="92" t="s">
        <v>218</v>
      </c>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row>
    <row r="19" spans="1:260" s="15" customFormat="1" ht="92.25" customHeight="1" thickBot="1" x14ac:dyDescent="0.3">
      <c r="B19" s="215"/>
      <c r="C19" s="45" t="s">
        <v>18</v>
      </c>
      <c r="D19" s="91" t="s">
        <v>222</v>
      </c>
      <c r="E19" s="92" t="s">
        <v>223</v>
      </c>
      <c r="F19" s="92" t="s">
        <v>224</v>
      </c>
      <c r="G19" s="92" t="s">
        <v>225</v>
      </c>
      <c r="H19" s="92" t="s">
        <v>226</v>
      </c>
      <c r="I19" s="91"/>
      <c r="J19" s="92"/>
      <c r="K19" s="92"/>
      <c r="L19" s="92"/>
      <c r="M19" s="92"/>
      <c r="N19" s="16"/>
      <c r="O19" s="16"/>
      <c r="P19" s="16"/>
      <c r="Q19" s="16"/>
      <c r="R19" s="16"/>
      <c r="S19" s="16"/>
      <c r="T19" s="16"/>
      <c r="U19" s="16"/>
      <c r="V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row>
    <row r="20" spans="1:260" s="13" customFormat="1" ht="30" customHeight="1" x14ac:dyDescent="0.25">
      <c r="A20" s="7"/>
      <c r="B20" s="215"/>
      <c r="C20" s="47" t="s">
        <v>20</v>
      </c>
      <c r="D20" s="91" t="s">
        <v>21</v>
      </c>
      <c r="E20" s="92" t="s">
        <v>22</v>
      </c>
      <c r="F20" s="92" t="s">
        <v>23</v>
      </c>
      <c r="G20" s="92" t="s">
        <v>21</v>
      </c>
      <c r="H20" s="92" t="s">
        <v>24</v>
      </c>
      <c r="I20" s="91"/>
      <c r="J20" s="92"/>
      <c r="K20" s="92"/>
      <c r="L20" s="92"/>
      <c r="M20" s="92"/>
      <c r="O20" s="8"/>
      <c r="P20" s="7"/>
      <c r="Q20" s="8"/>
      <c r="R20" s="7"/>
      <c r="S20" s="7"/>
      <c r="T20" s="7"/>
      <c r="U20" s="7"/>
      <c r="V20" s="7"/>
      <c r="W20" s="7"/>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row>
    <row r="21" spans="1:260" s="15" customFormat="1" ht="50.1" customHeight="1" x14ac:dyDescent="0.25">
      <c r="B21" s="215"/>
      <c r="C21" s="47" t="s">
        <v>173</v>
      </c>
      <c r="D21" s="91" t="s">
        <v>27</v>
      </c>
      <c r="E21" s="92" t="s">
        <v>174</v>
      </c>
      <c r="F21" s="92" t="s">
        <v>28</v>
      </c>
      <c r="G21" s="92" t="s">
        <v>29</v>
      </c>
      <c r="H21" s="92" t="s">
        <v>30</v>
      </c>
      <c r="I21" s="91"/>
      <c r="J21" s="92"/>
      <c r="K21" s="92"/>
      <c r="L21" s="92"/>
      <c r="M21" s="92"/>
      <c r="N21" s="16"/>
      <c r="O21" s="16"/>
      <c r="P21" s="16"/>
      <c r="Q21" s="16"/>
      <c r="R21" s="16"/>
      <c r="S21" s="16"/>
      <c r="T21" s="16"/>
      <c r="U21" s="16"/>
      <c r="V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row>
    <row r="22" spans="1:260" s="15" customFormat="1" ht="30" customHeight="1" x14ac:dyDescent="0.25">
      <c r="B22" s="215"/>
      <c r="C22" s="47" t="s">
        <v>31</v>
      </c>
      <c r="D22" s="91" t="s">
        <v>192</v>
      </c>
      <c r="E22" s="92" t="s">
        <v>192</v>
      </c>
      <c r="F22" s="92" t="s">
        <v>191</v>
      </c>
      <c r="G22" s="92" t="s">
        <v>75</v>
      </c>
      <c r="H22" s="92" t="s">
        <v>194</v>
      </c>
      <c r="I22" s="91"/>
      <c r="J22" s="92"/>
      <c r="K22" s="92"/>
      <c r="L22" s="92"/>
      <c r="M22" s="92"/>
      <c r="N22" s="16"/>
      <c r="O22" s="16"/>
      <c r="P22" s="16"/>
      <c r="Q22" s="16"/>
      <c r="R22" s="16"/>
      <c r="S22" s="16"/>
      <c r="T22" s="16"/>
      <c r="U22" s="16"/>
      <c r="V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row>
    <row r="23" spans="1:260" s="15" customFormat="1" ht="30" customHeight="1" thickBot="1" x14ac:dyDescent="0.3">
      <c r="B23" s="216"/>
      <c r="C23" s="48" t="s">
        <v>32</v>
      </c>
      <c r="D23" s="91" t="s">
        <v>169</v>
      </c>
      <c r="E23" s="92" t="s">
        <v>170</v>
      </c>
      <c r="F23" s="92"/>
      <c r="G23" s="92"/>
      <c r="H23" s="92"/>
      <c r="I23" s="91"/>
      <c r="J23" s="92"/>
      <c r="K23" s="92"/>
      <c r="L23" s="92"/>
      <c r="M23" s="92"/>
      <c r="N23" s="16"/>
      <c r="O23" s="16"/>
      <c r="P23" s="16"/>
      <c r="Q23" s="16"/>
      <c r="R23" s="16"/>
      <c r="S23" s="16"/>
      <c r="T23" s="16"/>
      <c r="U23" s="16"/>
      <c r="V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row>
    <row r="24" spans="1:260" s="15" customFormat="1" ht="30" customHeight="1" x14ac:dyDescent="0.25">
      <c r="B24" s="210" t="s">
        <v>166</v>
      </c>
      <c r="C24" s="81" t="s">
        <v>219</v>
      </c>
      <c r="D24" s="93" t="s">
        <v>34</v>
      </c>
      <c r="E24" s="94" t="s">
        <v>35</v>
      </c>
      <c r="F24" s="94" t="s">
        <v>34</v>
      </c>
      <c r="G24" s="94" t="s">
        <v>34</v>
      </c>
      <c r="H24" s="94" t="s">
        <v>34</v>
      </c>
      <c r="I24" s="94"/>
      <c r="J24" s="94"/>
      <c r="K24" s="94"/>
      <c r="L24" s="94"/>
      <c r="M24" s="94"/>
      <c r="N24" s="16"/>
      <c r="O24" s="16"/>
      <c r="P24" s="16"/>
      <c r="Q24" s="16"/>
      <c r="R24" s="16"/>
      <c r="S24" s="16"/>
      <c r="T24" s="16"/>
      <c r="U24" s="16"/>
      <c r="V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row>
    <row r="25" spans="1:260" s="15" customFormat="1" ht="30" customHeight="1" x14ac:dyDescent="0.25">
      <c r="B25" s="210"/>
      <c r="C25" s="82" t="s">
        <v>36</v>
      </c>
      <c r="D25" s="95" t="s">
        <v>171</v>
      </c>
      <c r="E25" s="96" t="s">
        <v>37</v>
      </c>
      <c r="F25" s="96"/>
      <c r="G25" s="96"/>
      <c r="H25" s="96"/>
      <c r="I25" s="96"/>
      <c r="J25" s="96"/>
      <c r="K25" s="96"/>
      <c r="L25" s="96"/>
      <c r="M25" s="96"/>
      <c r="N25" s="16"/>
      <c r="O25" s="16"/>
      <c r="P25" s="16"/>
      <c r="Q25" s="16"/>
      <c r="R25" s="16"/>
      <c r="S25" s="16"/>
      <c r="T25" s="16"/>
      <c r="U25" s="16"/>
      <c r="V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row>
    <row r="26" spans="1:260" s="15" customFormat="1" ht="30" customHeight="1" x14ac:dyDescent="0.25">
      <c r="B26" s="210"/>
      <c r="C26" s="83" t="s">
        <v>38</v>
      </c>
      <c r="D26" s="97">
        <v>4752000000</v>
      </c>
      <c r="E26" s="98">
        <v>50000</v>
      </c>
      <c r="F26" s="98">
        <v>100000</v>
      </c>
      <c r="G26" s="98">
        <v>1000000</v>
      </c>
      <c r="H26" s="98"/>
      <c r="I26" s="98"/>
      <c r="J26" s="98"/>
      <c r="K26" s="98"/>
      <c r="L26" s="98"/>
      <c r="M26" s="98"/>
      <c r="N26" s="16"/>
      <c r="O26" s="16"/>
      <c r="P26" s="16"/>
      <c r="Q26" s="16"/>
      <c r="R26" s="16"/>
      <c r="S26" s="16"/>
      <c r="T26" s="16"/>
      <c r="U26" s="16"/>
      <c r="V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row>
    <row r="27" spans="1:260" s="15" customFormat="1" ht="48" customHeight="1" x14ac:dyDescent="0.25">
      <c r="B27" s="210"/>
      <c r="C27" s="83" t="s">
        <v>39</v>
      </c>
      <c r="D27" s="99" t="s">
        <v>69</v>
      </c>
      <c r="E27" s="96" t="s">
        <v>103</v>
      </c>
      <c r="F27" s="96" t="s">
        <v>41</v>
      </c>
      <c r="G27" s="96" t="s">
        <v>96</v>
      </c>
      <c r="H27" s="96" t="s">
        <v>94</v>
      </c>
      <c r="I27" s="96"/>
      <c r="J27" s="96"/>
      <c r="K27" s="96"/>
      <c r="L27" s="96"/>
      <c r="M27" s="96"/>
      <c r="N27" s="16"/>
      <c r="O27" s="16"/>
      <c r="P27" s="16"/>
      <c r="Q27" s="16"/>
      <c r="R27" s="16"/>
      <c r="S27" s="16"/>
      <c r="T27" s="16"/>
      <c r="U27" s="16"/>
      <c r="V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row>
    <row r="28" spans="1:260" s="15" customFormat="1" ht="33.75" customHeight="1" x14ac:dyDescent="0.25">
      <c r="B28" s="210"/>
      <c r="C28" s="83" t="s">
        <v>43</v>
      </c>
      <c r="D28" s="40" t="s">
        <v>14</v>
      </c>
      <c r="E28" s="41" t="s">
        <v>14</v>
      </c>
      <c r="F28" s="41" t="s">
        <v>14</v>
      </c>
      <c r="G28" s="41" t="s">
        <v>13</v>
      </c>
      <c r="H28" s="41"/>
      <c r="I28" s="41"/>
      <c r="J28" s="41"/>
      <c r="K28" s="41"/>
      <c r="L28" s="41"/>
      <c r="M28" s="41"/>
      <c r="N28" s="16"/>
      <c r="O28" s="16"/>
      <c r="P28" s="16"/>
      <c r="Q28" s="16"/>
      <c r="R28" s="16"/>
      <c r="S28" s="16"/>
      <c r="T28" s="16"/>
      <c r="U28" s="16"/>
      <c r="V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row>
    <row r="29" spans="1:260" s="15" customFormat="1" ht="30" customHeight="1" x14ac:dyDescent="0.25">
      <c r="B29" s="210"/>
      <c r="C29" s="83" t="s">
        <v>44</v>
      </c>
      <c r="D29" s="39">
        <f>IFERROR(VLOOKUP(D28,tablas!$I$27:$L$30,2,0),"")</f>
        <v>0.10000100000000001</v>
      </c>
      <c r="E29" s="35">
        <f>IFERROR(VLOOKUP(E28,tablas!$I$27:$L$30,2,0),"")</f>
        <v>0.10000100000000001</v>
      </c>
      <c r="F29" s="35">
        <f>IFERROR(VLOOKUP(F28,tablas!$I$27:$L$30,2,0),"")</f>
        <v>0.10000100000000001</v>
      </c>
      <c r="G29" s="35">
        <f>IFERROR(VLOOKUP(G28,tablas!$I$27:$L$30,2,0),"")</f>
        <v>0.15001</v>
      </c>
      <c r="H29" s="35" t="str">
        <f>IFERROR(VLOOKUP(H28,tablas!$I$27:$L$30,2,0),"")</f>
        <v/>
      </c>
      <c r="I29" s="35"/>
      <c r="J29" s="35"/>
      <c r="K29" s="35"/>
      <c r="L29" s="35"/>
      <c r="M29" s="35"/>
      <c r="N29" s="16"/>
      <c r="O29" s="16"/>
      <c r="P29" s="16"/>
      <c r="Q29" s="16"/>
      <c r="R29" s="16"/>
      <c r="S29" s="16"/>
      <c r="T29" s="16"/>
      <c r="U29" s="16"/>
      <c r="V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row>
    <row r="30" spans="1:260" s="15" customFormat="1" ht="30" customHeight="1" x14ac:dyDescent="0.25">
      <c r="B30" s="210"/>
      <c r="C30" s="83" t="s">
        <v>45</v>
      </c>
      <c r="D30" s="39">
        <f>IFERROR(VLOOKUP(D28,tablas!$I$27:$L$30,3,0),"")</f>
        <v>0.15</v>
      </c>
      <c r="E30" s="35">
        <f>IFERROR(VLOOKUP(E28,tablas!$I$27:$L$30,3,0),"")</f>
        <v>0.15</v>
      </c>
      <c r="F30" s="35">
        <f>IFERROR(VLOOKUP(F28,tablas!$I$27:$L$30,3,0),"")</f>
        <v>0.15</v>
      </c>
      <c r="G30" s="35">
        <f>IFERROR(VLOOKUP(G28,tablas!$I$27:$L$30,3,0),"")</f>
        <v>0.25</v>
      </c>
      <c r="H30" s="35" t="str">
        <f>IFERROR(VLOOKUP(H28,tablas!$I$27:$L$30,3,0),"")</f>
        <v/>
      </c>
      <c r="I30" s="35"/>
      <c r="J30" s="35"/>
      <c r="K30" s="35"/>
      <c r="L30" s="35"/>
      <c r="M30" s="35"/>
      <c r="N30" s="16"/>
      <c r="O30" s="16"/>
      <c r="P30" s="16"/>
      <c r="Q30" s="16"/>
      <c r="R30" s="16"/>
      <c r="S30" s="16"/>
      <c r="T30" s="16"/>
      <c r="U30" s="16"/>
      <c r="V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row>
    <row r="31" spans="1:260" s="15" customFormat="1" ht="30" customHeight="1" x14ac:dyDescent="0.25">
      <c r="B31" s="210"/>
      <c r="C31" s="83" t="s">
        <v>220</v>
      </c>
      <c r="D31" s="100">
        <v>0.06</v>
      </c>
      <c r="E31" s="101">
        <v>0.1</v>
      </c>
      <c r="F31" s="101">
        <v>0.10199999999999999</v>
      </c>
      <c r="G31" s="101">
        <v>0.2</v>
      </c>
      <c r="H31" s="101"/>
      <c r="I31" s="101"/>
      <c r="J31" s="101"/>
      <c r="K31" s="101"/>
      <c r="L31" s="101"/>
      <c r="M31" s="101"/>
      <c r="N31" s="16"/>
      <c r="O31" s="16"/>
      <c r="P31" s="16"/>
      <c r="Q31" s="16"/>
      <c r="R31" s="16"/>
      <c r="S31" s="16"/>
      <c r="T31" s="16"/>
      <c r="U31" s="16"/>
      <c r="V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row>
    <row r="32" spans="1:260" s="15" customFormat="1" ht="30" customHeight="1" thickBot="1" x14ac:dyDescent="0.3">
      <c r="B32" s="211"/>
      <c r="C32" s="84" t="s">
        <v>172</v>
      </c>
      <c r="D32" s="42">
        <f>IFERROR(IF(D24="Cuantitativa",D26*D31,""),"")</f>
        <v>285120000</v>
      </c>
      <c r="E32" s="42" t="str">
        <f t="shared" ref="E32:J32" si="0">IFERROR(IF(E24="Cuantitativa",E26*E31,""),"")</f>
        <v/>
      </c>
      <c r="F32" s="42">
        <f t="shared" si="0"/>
        <v>10200</v>
      </c>
      <c r="G32" s="42">
        <f t="shared" si="0"/>
        <v>200000</v>
      </c>
      <c r="H32" s="42">
        <f t="shared" si="0"/>
        <v>0</v>
      </c>
      <c r="I32" s="42" t="str">
        <f t="shared" si="0"/>
        <v/>
      </c>
      <c r="J32" s="42" t="str">
        <f t="shared" si="0"/>
        <v/>
      </c>
      <c r="K32" s="42" t="str">
        <f t="shared" ref="K32:M32" si="1">IFERROR(IF(K24="Cuantitativa",K26*K31,""),"")</f>
        <v/>
      </c>
      <c r="L32" s="42" t="str">
        <f t="shared" si="1"/>
        <v/>
      </c>
      <c r="M32" s="42" t="str">
        <f t="shared" si="1"/>
        <v/>
      </c>
      <c r="N32" s="16"/>
      <c r="O32" s="16"/>
      <c r="P32" s="16"/>
      <c r="Q32" s="16"/>
      <c r="R32" s="16"/>
      <c r="S32" s="16"/>
      <c r="T32" s="16"/>
      <c r="U32" s="16"/>
      <c r="V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row>
    <row r="33" spans="2:258" s="15" customFormat="1" ht="51" customHeight="1" thickBot="1" x14ac:dyDescent="0.3">
      <c r="B33" s="212" t="s">
        <v>190</v>
      </c>
      <c r="C33" s="32" t="s">
        <v>206</v>
      </c>
      <c r="D33" s="130"/>
      <c r="E33" s="131"/>
      <c r="F33" s="131"/>
      <c r="G33" s="131"/>
      <c r="H33" s="131"/>
      <c r="I33" s="131"/>
      <c r="J33" s="131"/>
      <c r="K33" s="131"/>
      <c r="L33" s="131"/>
      <c r="M33" s="131"/>
      <c r="N33" s="16"/>
      <c r="O33" s="16"/>
      <c r="P33" s="16"/>
      <c r="Q33" s="16"/>
      <c r="R33" s="16"/>
      <c r="S33" s="16"/>
      <c r="T33" s="16"/>
      <c r="U33" s="16"/>
      <c r="V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row>
    <row r="34" spans="2:258" s="15" customFormat="1" ht="51" customHeight="1" x14ac:dyDescent="0.25">
      <c r="B34" s="213"/>
      <c r="C34" s="32" t="s">
        <v>46</v>
      </c>
      <c r="D34" s="102" t="s">
        <v>246</v>
      </c>
      <c r="E34" s="103" t="s">
        <v>246</v>
      </c>
      <c r="F34" s="103" t="s">
        <v>197</v>
      </c>
      <c r="G34" s="103" t="s">
        <v>195</v>
      </c>
      <c r="H34" s="103" t="s">
        <v>195</v>
      </c>
      <c r="I34" s="103"/>
      <c r="J34" s="103"/>
      <c r="K34" s="103"/>
      <c r="L34" s="103"/>
      <c r="M34" s="103"/>
      <c r="N34" s="16"/>
      <c r="O34" s="16"/>
      <c r="P34" s="16"/>
      <c r="Q34" s="16"/>
      <c r="R34" s="16"/>
      <c r="S34" s="16"/>
      <c r="T34" s="16"/>
      <c r="U34" s="16"/>
      <c r="V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row>
    <row r="35" spans="2:258" s="15" customFormat="1" ht="30" customHeight="1" x14ac:dyDescent="0.25">
      <c r="B35" s="213"/>
      <c r="C35" s="33" t="s">
        <v>91</v>
      </c>
      <c r="D35" s="102" t="s">
        <v>198</v>
      </c>
      <c r="E35" s="103" t="s">
        <v>51</v>
      </c>
      <c r="F35" s="103" t="s">
        <v>199</v>
      </c>
      <c r="G35" s="103" t="s">
        <v>200</v>
      </c>
      <c r="H35" s="103" t="s">
        <v>201</v>
      </c>
      <c r="I35" s="103"/>
      <c r="J35" s="103"/>
      <c r="K35" s="103"/>
      <c r="L35" s="103"/>
      <c r="M35" s="103"/>
      <c r="O35" s="16"/>
      <c r="P35" s="16"/>
      <c r="Q35" s="16"/>
      <c r="R35" s="16"/>
      <c r="S35" s="16"/>
      <c r="T35" s="16"/>
      <c r="U35" s="16"/>
      <c r="V35" s="16"/>
    </row>
    <row r="36" spans="2:258" s="15" customFormat="1" ht="30" customHeight="1" x14ac:dyDescent="0.25">
      <c r="B36" s="213"/>
      <c r="C36" s="33" t="s">
        <v>49</v>
      </c>
      <c r="D36" s="102" t="s">
        <v>248</v>
      </c>
      <c r="E36" s="103" t="s">
        <v>208</v>
      </c>
      <c r="F36" s="103" t="s">
        <v>211</v>
      </c>
      <c r="G36" s="103" t="s">
        <v>249</v>
      </c>
      <c r="H36" s="103" t="s">
        <v>210</v>
      </c>
      <c r="I36" s="103"/>
      <c r="J36" s="103"/>
      <c r="K36" s="103"/>
      <c r="L36" s="103"/>
      <c r="M36" s="103"/>
      <c r="O36" s="16"/>
      <c r="P36" s="16"/>
      <c r="Q36" s="16"/>
      <c r="R36" s="16"/>
      <c r="S36" s="16"/>
      <c r="T36" s="16"/>
      <c r="U36" s="16"/>
      <c r="V36" s="16"/>
    </row>
    <row r="37" spans="2:258" s="15" customFormat="1" ht="132.75" customHeight="1" x14ac:dyDescent="0.25">
      <c r="B37" s="213"/>
      <c r="C37" s="33" t="s">
        <v>267</v>
      </c>
      <c r="D37" s="103" t="s">
        <v>235</v>
      </c>
      <c r="E37" s="103" t="s">
        <v>235</v>
      </c>
      <c r="F37" s="103" t="s">
        <v>232</v>
      </c>
      <c r="G37" s="103" t="s">
        <v>234</v>
      </c>
      <c r="H37" s="103" t="s">
        <v>234</v>
      </c>
      <c r="I37" s="103"/>
      <c r="J37" s="103"/>
      <c r="K37" s="103"/>
      <c r="L37" s="103"/>
      <c r="M37" s="103"/>
      <c r="O37" s="16"/>
      <c r="P37" s="16"/>
      <c r="Q37" s="16"/>
      <c r="R37" s="16"/>
      <c r="S37" s="16"/>
      <c r="T37" s="16"/>
      <c r="U37" s="16"/>
      <c r="V37" s="16"/>
    </row>
    <row r="38" spans="2:258" s="15" customFormat="1" ht="30" customHeight="1" x14ac:dyDescent="0.25">
      <c r="B38" s="213"/>
      <c r="C38" s="33" t="s">
        <v>130</v>
      </c>
      <c r="D38" s="102" t="s">
        <v>137</v>
      </c>
      <c r="E38" s="103" t="s">
        <v>138</v>
      </c>
      <c r="F38" s="103" t="s">
        <v>132</v>
      </c>
      <c r="G38" s="103" t="s">
        <v>138</v>
      </c>
      <c r="H38" s="103" t="s">
        <v>132</v>
      </c>
      <c r="I38" s="103"/>
      <c r="J38" s="103"/>
      <c r="K38" s="103"/>
      <c r="L38" s="103"/>
      <c r="M38" s="103"/>
      <c r="O38" s="16"/>
      <c r="P38" s="16"/>
      <c r="Q38" s="16"/>
      <c r="R38" s="16"/>
      <c r="S38" s="16"/>
      <c r="T38" s="16"/>
      <c r="U38" s="16"/>
      <c r="V38" s="16"/>
    </row>
    <row r="39" spans="2:258" s="15" customFormat="1" ht="30" customHeight="1" x14ac:dyDescent="0.25">
      <c r="B39" s="213"/>
      <c r="C39" s="33" t="s">
        <v>269</v>
      </c>
      <c r="D39" s="102" t="s">
        <v>228</v>
      </c>
      <c r="E39" s="103" t="s">
        <v>230</v>
      </c>
      <c r="F39" s="103" t="s">
        <v>228</v>
      </c>
      <c r="G39" s="103" t="s">
        <v>230</v>
      </c>
      <c r="H39" s="103" t="s">
        <v>230</v>
      </c>
      <c r="I39" s="103"/>
      <c r="J39" s="103"/>
      <c r="K39" s="103"/>
      <c r="L39" s="103"/>
      <c r="M39" s="103"/>
      <c r="O39" s="16"/>
      <c r="P39" s="16"/>
      <c r="Q39" s="16"/>
      <c r="R39" s="16"/>
      <c r="S39" s="16"/>
      <c r="T39" s="16"/>
      <c r="U39" s="16"/>
      <c r="V39" s="16"/>
    </row>
    <row r="40" spans="2:258" s="15" customFormat="1" ht="82.5" customHeight="1" x14ac:dyDescent="0.25">
      <c r="B40" s="213"/>
      <c r="C40" s="33" t="s">
        <v>53</v>
      </c>
      <c r="D40" s="104">
        <v>558400000</v>
      </c>
      <c r="E40" s="105">
        <v>0.1</v>
      </c>
      <c r="F40" s="106">
        <v>10</v>
      </c>
      <c r="G40" s="106">
        <v>40000000</v>
      </c>
      <c r="H40" s="107">
        <v>0.05</v>
      </c>
      <c r="I40" s="107">
        <v>0.1</v>
      </c>
      <c r="J40" s="108"/>
      <c r="K40" s="108"/>
      <c r="L40" s="108"/>
      <c r="M40" s="108"/>
    </row>
    <row r="41" spans="2:258" s="15" customFormat="1" ht="58.5" customHeight="1" thickBot="1" x14ac:dyDescent="0.3">
      <c r="B41" s="214"/>
      <c r="C41" s="34" t="s">
        <v>231</v>
      </c>
      <c r="D41" s="51" t="str">
        <f>IFERROR(VLOOKUP(D20,Tabla19[],IF(D24="Cuantitativa",IF(D40&gt;D32,3,2),IF(D40&lt;D31,2,3)),FALSE),"")</f>
        <v>ANTIECONÓMICO</v>
      </c>
      <c r="E41" s="44" t="str">
        <f>IFERROR(VLOOKUP(E20,Tabla19[],IF(E24="Cuantitativa",IF(E40&gt;E32,3,2),IF(E40&lt;E31,2,3)),FALSE),"")</f>
        <v>INEFICAZ</v>
      </c>
      <c r="F41" s="44" t="str">
        <f>IFERROR(VLOOKUP(F20,Tabla19[],IF(F24="Cuantitativa",IF(F40&gt;F32,3,2),IF(F40&lt;F31,2,3)),FALSE),"")</f>
        <v>ECONÓMICO EFECTIVO</v>
      </c>
      <c r="G41" s="44" t="str">
        <f>IFERROR(VLOOKUP(G20,Tabla19[],IF(G24="Cuantitativa",IF(G40&gt;G32,3,2),IF(G40&lt;G31,2,3)),FALSE),"")</f>
        <v>ANTIECONÓMICO</v>
      </c>
      <c r="H41" s="44" t="str">
        <f>IFERROR(VLOOKUP(H20,Tabla19[],IF(H24="Cuantitativa",IF(H40&gt;H32,3,2),IF(H40&lt;H31,2,3)),FALSE),"")</f>
        <v>INEFECTIVO</v>
      </c>
      <c r="I41" s="44" t="str">
        <f>IFERROR(VLOOKUP(I20,Tabla19[],IF(I24="Cuantitativa",IF(I40&gt;I32,3,2),IF(I40&lt;I31,2,3)),FALSE),"")</f>
        <v/>
      </c>
      <c r="J41" s="44" t="str">
        <f>IFERROR(VLOOKUP(J20,Tabla19[],IF(J24="Cuantitativa",IF(J40&gt;J32,3,2),IF(J40&lt;J31,2,3)),FALSE),"")</f>
        <v/>
      </c>
      <c r="K41" s="44" t="str">
        <f>IFERROR(VLOOKUP(K20,Tabla19[],IF(K24="Cuantitativa",IF(K40&gt;K32,3,2),IF(K40&lt;K31,2,3)),FALSE),"")</f>
        <v/>
      </c>
      <c r="L41" s="44" t="str">
        <f>IFERROR(VLOOKUP(L20,Tabla19[],IF(L24="Cuantitativa",IF(L40&gt;L32,3,2),IF(L40&lt;L31,2,3)),FALSE),"")</f>
        <v/>
      </c>
      <c r="M41" s="44" t="str">
        <f>IFERROR(VLOOKUP(M20,Tabla19[],IF(M24="Cuantitativa",IF(M40&gt;M32,3,2),IF(M40&lt;M31,2,3)),FALSE),"")</f>
        <v/>
      </c>
    </row>
    <row r="42" spans="2:258" s="15" customFormat="1" ht="21" customHeight="1" x14ac:dyDescent="0.25">
      <c r="B42" s="23"/>
      <c r="C42" s="19"/>
      <c r="D42" s="43"/>
      <c r="E42" s="23"/>
      <c r="F42" s="23"/>
      <c r="G42" s="23"/>
      <c r="H42" s="23"/>
      <c r="I42" s="23"/>
      <c r="J42" s="23"/>
    </row>
    <row r="43" spans="2:258" ht="15.75" thickBot="1" x14ac:dyDescent="0.3">
      <c r="B43" s="22"/>
      <c r="C43" s="22"/>
      <c r="D43" s="22"/>
      <c r="E43" s="22"/>
      <c r="F43" s="22"/>
      <c r="G43" s="22"/>
      <c r="H43" s="22"/>
      <c r="I43" s="22"/>
      <c r="J43" s="22"/>
      <c r="N43" s="15"/>
    </row>
    <row r="44" spans="2:258" ht="105" customHeight="1" x14ac:dyDescent="0.25">
      <c r="B44" s="198" t="s">
        <v>54</v>
      </c>
      <c r="C44" s="199"/>
      <c r="D44" s="109" t="e">
        <f>tablas!J55</f>
        <v>#REF!</v>
      </c>
      <c r="E44" s="110" t="e">
        <f>tablas!J56</f>
        <v>#REF!</v>
      </c>
      <c r="F44" s="110" t="e">
        <f>tablas!J57</f>
        <v>#REF!</v>
      </c>
      <c r="G44" s="110" t="e">
        <f>tablas!J58</f>
        <v>#REF!</v>
      </c>
      <c r="H44" s="111" t="e">
        <f>tablas!J59</f>
        <v>#REF!</v>
      </c>
      <c r="I44" s="192" t="s">
        <v>229</v>
      </c>
      <c r="J44" s="193"/>
      <c r="K44" s="223" t="s">
        <v>221</v>
      </c>
      <c r="L44" s="224"/>
      <c r="M44" s="136" t="s">
        <v>250</v>
      </c>
      <c r="N44" s="15"/>
    </row>
    <row r="45" spans="2:258" ht="42.75" customHeight="1" x14ac:dyDescent="0.25">
      <c r="B45" s="200" t="s">
        <v>21</v>
      </c>
      <c r="C45" s="201"/>
      <c r="D45" s="112" t="str">
        <f>IFERROR(IF(COUNTIFS($D$19:$J$19,D$44,$D$41:$J$41,"*ANTIECONÓMICO*")/COUNTIFS($D$19:$J$19,D$44,$D$20:$J$20,"*Economía*")&gt;25%,"ANTIECONÓMICO","ECONÓMICO" ),"")</f>
        <v/>
      </c>
      <c r="E45" s="113" t="str">
        <f>IFERROR(IF(COUNTIFS($D$19:$J$19,E$44,$D$41:$J$41,"*ANTIECONÓMICO*")/COUNTIFS($D$19:$J$19,E$44,$D$20:$J$20,"*Economía*")&gt;25%,"ANTIECONÓMICO","ECONÓMICO" ),"")</f>
        <v/>
      </c>
      <c r="F45" s="113" t="str">
        <f>IFERROR(IF(COUNTIFS($D$19:$J$19,F$44,$D$41:$J$41,"*ANTIECONÓMICO*")/COUNTIFS($D$19:$J$19,F$44,$D$20:$J$20,"*Economía*")&gt;25%,"ANTIECONÓMICO","ECONÓMICO" ),"")</f>
        <v/>
      </c>
      <c r="G45" s="113" t="str">
        <f>IFERROR(IF(COUNTIFS($D$19:$J$19,G$44,$D$41:$J$41,"*ANTIECONÓMICO*")/COUNTIFS($D$19:$J$19,G$44,$D$20:$J$20,"*Economía*")&gt;25%,"ANTIECONÓMICO","ECONÓMICO" ),"")</f>
        <v/>
      </c>
      <c r="H45" s="114" t="str">
        <f>IFERROR(IF(COUNTIFS($D$19:$J$19,H$44,$D$41:$J$41,"*ANTIECONÓMICO*")/COUNTIFS($D$19:$J$19,H$44,$D$20:$J$20,"*Economía*")&gt;25%,"ANTIECONÓMICO","ECONÓMICO" ),"")</f>
        <v/>
      </c>
      <c r="I45" s="194" t="str">
        <f>IFERROR(IF(COUNTIF(D45:H45,"ECONÓMICO")/COUNTIF(D45:H45,"*ECONÓMICO")&gt;=75%,"ECONÓMICO","ANTIECONÓMICO"),"")</f>
        <v/>
      </c>
      <c r="J45" s="195"/>
      <c r="K45" s="217" t="str">
        <f>IFERROR(IF(COUNTIF($D$37:$M$37,"*espacio de mejora*")/COUNTIF($D$37:$M$37,"*")&gt;=75%,"MEJORA","INCUMPLIMIENTO"),"")</f>
        <v>MEJORA</v>
      </c>
      <c r="L45" s="220" t="str">
        <f>IFERROR(IF(COUNTIF($D$39:$M$39,"RIESGO FISCAL")/COUNTIF($D$39:$M$39,"*RIESGO FISCAL")&gt;=25%,"RIESGO FISCAL","SIN RIESGO"),"")</f>
        <v>RIESGO FISCAL</v>
      </c>
      <c r="M45" s="217" t="s">
        <v>251</v>
      </c>
      <c r="N45" s="15"/>
    </row>
    <row r="46" spans="2:258" ht="42.75" customHeight="1" x14ac:dyDescent="0.25">
      <c r="B46" s="200" t="s">
        <v>55</v>
      </c>
      <c r="C46" s="201"/>
      <c r="D46" s="112" t="str">
        <f>IFERROR(IF((COUNTIFS($D$19:$J$19,D$44,$D$41:$J$41,"*INEFICIENTE*")+COUNTIFS($D$19:$J$19,D$44,$D$41:$J$41,"*INEFECTIVO*"))/COUNTIFS($D$19:$J$19,D$44,$D$20:$J$20,"*Eficiencia*")&gt;25%,"INEFICIENTE","EFICIENTE" ),"")</f>
        <v/>
      </c>
      <c r="E46" s="113" t="str">
        <f>IFERROR(IF((COUNTIFS($D$19:$J$19,E$44,$D$41:$J$41,"*INEFICIENTE*")+COUNTIFS($D$19:$J$19,E$44,$D$41:$J$41,"*INEFECTIVO*"))/COUNTIFS($D$19:$J$19,E$44,$D$20:$J$20,"*Eficiencia*")&gt;25%,"INEFICIENTE","EFICIENTE" ),"")</f>
        <v/>
      </c>
      <c r="F46" s="113" t="str">
        <f>IFERROR(IF((COUNTIFS($D$19:$J$19,F$44,$D$41:$J$41,"*INEFICIENTE*")+COUNTIFS($D$19:$J$19,F$44,$D$41:$J$41,"*INEFECTIVO*"))/COUNTIFS($D$19:$J$19,F$44,$D$20:$J$20,"*Eficiencia*")&gt;25%,"INEFICIENTE","EFICIENTE" ),"")</f>
        <v/>
      </c>
      <c r="G46" s="113" t="str">
        <f>IFERROR(IF((COUNTIFS($D$19:$J$19,G$44,$D$41:$J$41,"*INEFICIENTE*")+COUNTIFS($D$19:$J$19,G$44,$D$41:$J$41,"*INEFECTIVO*"))/COUNTIFS($D$19:$J$19,G$44,$D$20:$J$20,"*Eficiencia*")&gt;25%,"INEFICIENTE","EFICIENTE" ),"")</f>
        <v/>
      </c>
      <c r="H46" s="114" t="str">
        <f>IFERROR(IF((COUNTIFS($D$19:$J$19,H$44,$D$41:$J$41,"*INEFICIENTE*")+COUNTIFS($D$19:$J$19,H$44,$D$41:$J$41,"*INEFECTIVO*"))/COUNTIFS($D$19:$J$19,H$44,$D$20:$J$20,"*Eficiencia*")&gt;25%,"INEFICIENTE","EFICIENTE" ),"")</f>
        <v/>
      </c>
      <c r="I46" s="194" t="str">
        <f>IFERROR(IF(COUNTIF(D46:H46,"EFICIENTE")/COUNTIF(D46:H46,"*EFICIENTE")&gt;=75%,"EFICIENTE","INEFICIENTE"),"")</f>
        <v/>
      </c>
      <c r="J46" s="195"/>
      <c r="K46" s="218"/>
      <c r="L46" s="221"/>
      <c r="M46" s="218"/>
    </row>
    <row r="47" spans="2:258" ht="42.75" customHeight="1" x14ac:dyDescent="0.25">
      <c r="B47" s="200" t="s">
        <v>22</v>
      </c>
      <c r="C47" s="201"/>
      <c r="D47" s="112" t="str">
        <f>IFERROR(IF((COUNTIFS($D$19:$J$19,D$44,$D$41:$J$41,"*INEFICAZ*")+COUNTIFS($D$19:$J$19,D$44,$D$41:$J$41,"*INEFECTIVO*"))/COUNTIFS($D$19:$J$19,D$44,$D$20:$J$20,"*Eficacia*")&gt;25%,"INEFICAZ","EFICAZ" ),"")</f>
        <v/>
      </c>
      <c r="E47" s="113" t="str">
        <f>IFERROR(IF((COUNTIFS($D$19:$J$19,E$44,$D$41:$J$41,"*INEFICAZ*")+COUNTIFS($D$19:$J$19,E$44,$D$41:$J$41,"*INEFECTIVO*"))/COUNTIFS($D$19:$J$19,E$44,$D$20:$J$20,"*Eficacia*")&gt;25%,"INEFICAZ","EFICAZ" ),"")</f>
        <v/>
      </c>
      <c r="F47" s="113" t="str">
        <f>IFERROR(IF((COUNTIFS($D$19:$J$19,F$44,$D$41:$J$41,"*INEFICAZ*")+COUNTIFS($D$19:$J$19,F$44,$D$41:$J$41,"*INEFECTIVO*"))/COUNTIFS($D$19:$J$19,F$44,$D$20:$J$20,"*Eficacia*")&gt;25%,"INEFICAZ","EFICAZ" ),"")</f>
        <v/>
      </c>
      <c r="G47" s="113" t="str">
        <f>IFERROR(IF((COUNTIFS($D$19:$J$19,G$44,$D$41:$J$41,"*INEFICAZ*")+COUNTIFS($D$19:$J$19,G$44,$D$41:$J$41,"*INEFECTIVO*"))/COUNTIFS($D$19:$J$19,G$44,$D$20:$J$20,"*Eficacia*")&gt;25%,"INEFICAZ","EFICAZ" ),"")</f>
        <v/>
      </c>
      <c r="H47" s="114" t="str">
        <f>IFERROR(IF((COUNTIFS($D$19:$J$19,H$44,$D$41:$J$41,"*INEFICAZ*")+COUNTIFS($D$19:$J$19,H$44,$D$41:$J$41,"*INEFECTIVO*"))/COUNTIFS($D$19:$J$19,H$44,$D$20:$J$20,"*Eficacia*")&gt;25%,"INEFICAZ","EFICAZ" ),"")</f>
        <v/>
      </c>
      <c r="I47" s="194" t="str">
        <f>IFERROR(IF(COUNTIF(D47:H47,"EFICAZ")/COUNTIF(D47:H47,"*EFICAZ")&gt;=75%,"EFICAZ","INEFICAZ"),"")</f>
        <v/>
      </c>
      <c r="J47" s="195"/>
      <c r="K47" s="218"/>
      <c r="L47" s="221"/>
      <c r="M47" s="218"/>
    </row>
    <row r="48" spans="2:258" ht="42.75" customHeight="1" x14ac:dyDescent="0.25">
      <c r="B48" s="200" t="s">
        <v>24</v>
      </c>
      <c r="C48" s="201"/>
      <c r="D48" s="112" t="str">
        <f>IFERROR(IF(COUNTIFS($D$19:$J$19,D$44,$D$41:$J$41,"*INEFECTIVO*")/COUNTIFS($D$19:$J$19,D$44,$D$20:$J$20,"*Eficacia y Eficiencia*")&gt;25%,"INEFECTIVO","EFECTIVO" ),"")</f>
        <v/>
      </c>
      <c r="E48" s="113" t="str">
        <f>IFERROR(IF(COUNTIFS($D$19:$J$19,E$44,$D$41:$J$41,"*INEFECTIVO*")/COUNTIFS($D$19:$J$19,E$44,$D$20:$J$20,"*Eficacia y Eficiencia*")&gt;25%,"INEFECTIVO","EFECTIVO" ),"")</f>
        <v/>
      </c>
      <c r="F48" s="113" t="str">
        <f>IFERROR(IF(COUNTIFS($D$19:$J$19,F$44,$D$41:$J$41,"*INEFECTIVO*")/COUNTIFS($D$19:$J$19,F$44,$D$20:$J$20,"*Eficacia y Eficiencia*")&gt;25%,"INEFECTIVO","EFECTIVO" ),"")</f>
        <v/>
      </c>
      <c r="G48" s="113" t="str">
        <f>IFERROR(IF(COUNTIFS($D$19:$J$19,G$44,$D$41:$J$41,"*INEFECTIVO*")/COUNTIFS($D$19:$J$19,G$44,$D$20:$J$20,"*Eficacia y Eficiencia*")&gt;25%,"INEFECTIVO","EFECTIVO" ),"")</f>
        <v/>
      </c>
      <c r="H48" s="114" t="str">
        <f>IFERROR(IF(COUNTIFS($D$19:$J$19,H$44,$D$41:$J$41,"*INEFECTIVO*")/COUNTIFS($D$19:$J$19,H$44,$D$20:$J$20,"*Eficacia y Eficiencia*")&gt;25%,"INEFECTIVO","EFECTIVO" ),"")</f>
        <v/>
      </c>
      <c r="I48" s="194" t="str">
        <f>IFERROR(IF(COUNTIF(D48:H48,"EFECTIVO")/COUNTIF(D48:H48,"*EFECTIVO")&gt;=75%,"EFECTIVO","INEFECTIVO"),"")</f>
        <v/>
      </c>
      <c r="J48" s="195"/>
      <c r="K48" s="218"/>
      <c r="L48" s="221"/>
      <c r="M48" s="218"/>
    </row>
    <row r="49" spans="2:13" ht="54" customHeight="1" x14ac:dyDescent="0.25">
      <c r="B49" s="200" t="s">
        <v>165</v>
      </c>
      <c r="C49" s="201"/>
      <c r="D49" s="115" t="str">
        <f>IFERROR(IF(COUNTIFS($D$19:$J$19,D$44,$D$41:$J$41,"*NI SE INTERNALIZARON NI SE COMPENSARON LAS AFECTACIONES AMBIENTALES*")/COUNTIFS($D$19:$J$19,D$44,$D$20:$J$20,"*Valoración de Costos Ambientales*")&gt;25%,"NI SE INTERNALIZARON NI SE COMPENSARON LAS AFECTACIONES AMBIENTALES","SI SE INTERNALIZARON Y SE COMPENSARON LAS AFECTACIONES AMBIENTALES" ),"")</f>
        <v/>
      </c>
      <c r="E49" s="116" t="str">
        <f>IFERROR(IF(COUNTIFS($D$19:$J$19,E$44,$D$41:$J$41,"*NI SE INTERNALIZARON NI SE COMPENSARON LAS AFECTACIONES AMBIENTALES*")/COUNTIFS($D$19:$J$19,E$44,$D$20:$J$20,"*Valoración de Costos Ambientales*")&gt;25%,"NI SE INTERNALIZARON NI SE COMPENSARON LAS AFECTACIONES AMBIENTALES","SI SE INTERNALIZARON Y SE COMPENSARON LAS AFECTACIONES AMBIENTALES" ),"")</f>
        <v/>
      </c>
      <c r="F49" s="116" t="str">
        <f>IFERROR(IF(COUNTIFS($D$19:$J$19,F$44,$D$41:$J$41,"*NI SE INTERNALIZARON NI SE COMPENSARON LAS AFECTACIONES AMBIENTALES*")/COUNTIFS($D$19:$J$19,F$44,$D$20:$J$20,"*Valoración de Costos Ambientales*")&gt;25%,"NI SE INTERNALIZARON NI SE COMPENSARON LAS AFECTACIONES AMBIENTALES","SI SE INTERNALIZARON Y SE COMPENSARON LAS AFECTACIONES AMBIENTALES" ),"")</f>
        <v/>
      </c>
      <c r="G49" s="116" t="str">
        <f>IFERROR(IF(COUNTIFS($D$19:$J$19,G$44,$D$41:$J$41,"*NI SE INTERNALIZARON NI SE COMPENSARON LAS AFECTACIONES AMBIENTALES*")/COUNTIFS($D$19:$J$19,G$44,$D$20:$J$20,"*Valoración de Costos Ambientales*")&gt;25%,"NI SE INTERNALIZARON NI SE COMPENSARON LAS AFECTACIONES AMBIENTALES","SI SE INTERNALIZARON Y SE COMPENSARON LAS AFECTACIONES AMBIENTALES" ),"")</f>
        <v/>
      </c>
      <c r="H49" s="117" t="str">
        <f>IFERROR(IF(COUNTIFS($D$19:$J$19,H$44,$D$41:$J$41,"*NI SE INTERNALIZARON NI SE COMPENSARON LAS AFECTACIONES AMBIENTALES*")/COUNTIFS($D$19:$J$19,H$44,$D$20:$J$20,"*Valoración de Costos Ambientales*")&gt;25%,"NI SE INTERNALIZARON NI SE COMPENSARON LAS AFECTACIONES AMBIENTALES","SI SE INTERNALIZARON Y SE COMPENSARON LAS AFECTACIONES AMBIENTALES" ),"")</f>
        <v/>
      </c>
      <c r="I49" s="188" t="str">
        <f>IFERROR(IF(COUNTIF(D49:H49,"SI SE INTERNALIZARON*")/COUNTIF(D49:H49,"*INTERNALIZARON*")&gt;=75%,"SI SE INTERNALIZARON Y SE COMPENSARON LAS AFECTACIONES AMBIENTALES","NI SE INTERNALIZARON NI SE COMPENSARON LAS AFECTACIONES AMBIENTALES"),"")</f>
        <v/>
      </c>
      <c r="J49" s="189"/>
      <c r="K49" s="218"/>
      <c r="L49" s="221"/>
      <c r="M49" s="218"/>
    </row>
    <row r="50" spans="2:13" ht="54" customHeight="1" x14ac:dyDescent="0.25">
      <c r="B50" s="200" t="s">
        <v>56</v>
      </c>
      <c r="C50" s="201"/>
      <c r="D50" s="115" t="str">
        <f>IFERROR(IF(COUNTIFS($D$19:$J$19,D$44,$D$41:$J$41,"*NO SE AGREGA VALOR PÚBLICO O NO SE DISPONE DE LOS RECURSOS NECESARIOS*")/COUNTIFS($D$19:$J$19,D$44,$D$20:$J$20,"*Desarrollo Sostenible*")&gt;25%,"NO SE AGREGA VALOR PÚBLICO O NO SE DISPONE DE LOS RECURSOS NECESARIOS","SE AGREGA VALOR PÚBLICO O SE DISPONE DE LOS RECURSOS NECESARIOS" ),"")</f>
        <v/>
      </c>
      <c r="E50" s="116" t="str">
        <f>IFERROR(IF(COUNTIFS($D$19:$J$19,E$44,$D$41:$J$41,"*NO SE AGREGA VALOR PÚBLICO O NO SE DISPONE DE LOS RECURSOS NECESARIOS*")/COUNTIFS($D$19:$J$19,E$44,$D$20:$J$20,"*Desarrollo Sostenible*")&gt;25%,"NO SE AGREGA VALOR PÚBLICO O NO SE DISPONE DE LOS RECURSOS NECESARIOS","SE AGREGA VALOR PÚBLICO O SE DISPONE DE LOS RECURSOS NECESARIOS" ),"")</f>
        <v/>
      </c>
      <c r="F50" s="116" t="str">
        <f>IFERROR(IF(COUNTIFS($D$19:$J$19,F$44,$D$41:$J$41,"*NO SE AGREGA VALOR PÚBLICO O NO SE DISPONE DE LOS RECURSOS NECESARIOS*")/COUNTIFS($D$19:$J$19,F$44,$D$20:$J$20,"*Desarrollo Sostenible*")&gt;25%,"NO SE AGREGA VALOR PÚBLICO O NO SE DISPONE DE LOS RECURSOS NECESARIOS","SE AGREGA VALOR PÚBLICO O SE DISPONE DE LOS RECURSOS NECESARIOS" ),"")</f>
        <v/>
      </c>
      <c r="G50" s="116" t="str">
        <f>IFERROR(IF(COUNTIFS($D$19:$J$19,G$44,$D$41:$J$41,"*NO SE AGREGA VALOR PÚBLICO O NO SE DISPONE DE LOS RECURSOS NECESARIOS*")/COUNTIFS($D$19:$J$19,G$44,$D$20:$J$20,"*Desarrollo Sostenible*")&gt;25%,"NO SE AGREGA VALOR PÚBLICO O NO SE DISPONE DE LOS RECURSOS NECESARIOS","SE AGREGA VALOR PÚBLICO O SE DISPONE DE LOS RECURSOS NECESARIOS" ),"")</f>
        <v/>
      </c>
      <c r="H50" s="117" t="str">
        <f>IFERROR(IF(COUNTIFS($D$19:$J$19,H$44,$D$41:$J$41,"*NO SE AGREGA VALOR PÚBLICO O NO SE DISPONE DE LOS RECURSOS NECESARIOS*")/COUNTIFS($D$19:$J$19,H$44,$D$20:$J$20,"*Desarrollo Sostenible*")&gt;25%,"NO SE AGREGA VALOR PÚBLICO O NO SE DISPONE DE LOS RECURSOS NECESARIOS","SE AGREGA VALOR PÚBLICO O SE DISPONE DE LOS RECURSOS NECESARIOS" ),"")</f>
        <v/>
      </c>
      <c r="I50" s="190" t="str">
        <f>IFERROR(IF(COUNTIF(D50:H50,"NO SE AGREGA VALOR PÚBLICO*")/COUNTIF(D50:H50,"*VALOR PÚBLICO*")&gt;25%,"NO SE AGREGA VALOR PÚBLICO O NO SE DISPONE DE LOS RECURSOS NECESARIOS","SE AGREGA VALOR PÚBLICO O SE DISPONE DE LOS RECURSOS NECESARIOS"),"")</f>
        <v/>
      </c>
      <c r="J50" s="191"/>
      <c r="K50" s="218"/>
      <c r="L50" s="221"/>
      <c r="M50" s="218"/>
    </row>
    <row r="51" spans="2:13" ht="42.75" customHeight="1" thickBot="1" x14ac:dyDescent="0.3">
      <c r="B51" s="196" t="s">
        <v>25</v>
      </c>
      <c r="C51" s="197"/>
      <c r="D51" s="118" t="str">
        <f>IFERROR(IF(COUNTIFS($D$19:$J$19,D$44,$D$41:$J$41,"*INEQUITATIVO*")/COUNTIFS($D$19:$J$19,D$44,$D$20:$J$20,"*Equidad*")&gt;25%,"INEQUITATIVO","EQUITATIVO" ),"")</f>
        <v/>
      </c>
      <c r="E51" s="119" t="str">
        <f>IFERROR(IF(COUNTIFS($D$19:$J$19,E$44,$D$41:$J$41,"*INEQUITATIVO*")/COUNTIFS($D$19:$J$19,E$44,$D$20:$J$20,"*Equidad*")&gt;25%,"INEQUITATIVO","EQUITATIVO" ),"")</f>
        <v/>
      </c>
      <c r="F51" s="119" t="str">
        <f>IFERROR(IF(COUNTIFS($D$19:$J$19,F$44,$D$41:$J$41,"*INEQUITATIVO*")/COUNTIFS($D$19:$J$19,F$44,$D$20:$J$20,"*Equidad*")&gt;25%,"INEQUITATIVO","EQUITATIVO" ),"")</f>
        <v/>
      </c>
      <c r="G51" s="119" t="str">
        <f>IFERROR(IF(COUNTIFS($D$19:$J$19,G$44,$D$41:$J$41,"*INEQUITATIVO*")/COUNTIFS($D$19:$J$19,G$44,$D$20:$J$20,"*Equidad*")&gt;25%,"INEQUITATIVO","EQUITATIVO" ),"")</f>
        <v/>
      </c>
      <c r="H51" s="120" t="str">
        <f>IFERROR(IF(COUNTIFS($D$19:$J$19,H$44,$D$41:$J$41,"*INEQUITATIVO*")/COUNTIFS($D$19:$J$19,H$44,$D$20:$J$20,"*Equidad*")&gt;25%,"INEQUITATIVO","EQUITATIVO" ),"")</f>
        <v/>
      </c>
      <c r="I51" s="225" t="str">
        <f>IFERROR(IF(COUNTIF(D51:H51,"EQUITATIVO")/COUNTIF(D51:H51,"*EQUITATIVO")&gt;=75%,"EQUITATIVO","INEQUITATIVO"),"")</f>
        <v/>
      </c>
      <c r="J51" s="226"/>
      <c r="K51" s="219"/>
      <c r="L51" s="222"/>
      <c r="M51" s="219"/>
    </row>
    <row r="54" spans="2:13" x14ac:dyDescent="0.25">
      <c r="D54" s="17"/>
    </row>
    <row r="55" spans="2:13" ht="15.75" x14ac:dyDescent="0.25">
      <c r="B55" s="137" t="s">
        <v>240</v>
      </c>
    </row>
    <row r="56" spans="2:13" x14ac:dyDescent="0.25">
      <c r="B56" s="138" t="s">
        <v>238</v>
      </c>
    </row>
    <row r="57" spans="2:13" x14ac:dyDescent="0.25">
      <c r="B57" s="139" t="s">
        <v>236</v>
      </c>
    </row>
    <row r="58" spans="2:13" x14ac:dyDescent="0.25">
      <c r="B58" s="139" t="s">
        <v>245</v>
      </c>
    </row>
    <row r="59" spans="2:13" x14ac:dyDescent="0.25">
      <c r="B59" s="139" t="s">
        <v>241</v>
      </c>
    </row>
    <row r="60" spans="2:13" x14ac:dyDescent="0.25">
      <c r="B60" s="139" t="s">
        <v>242</v>
      </c>
    </row>
    <row r="61" spans="2:13" x14ac:dyDescent="0.25">
      <c r="B61" s="139" t="s">
        <v>243</v>
      </c>
    </row>
    <row r="62" spans="2:13" x14ac:dyDescent="0.25">
      <c r="B62" s="139" t="s">
        <v>244</v>
      </c>
    </row>
    <row r="63" spans="2:13" x14ac:dyDescent="0.25">
      <c r="B63" s="139" t="s">
        <v>237</v>
      </c>
    </row>
    <row r="64" spans="2:13" x14ac:dyDescent="0.25">
      <c r="B64" s="138"/>
    </row>
    <row r="65" spans="2:2" x14ac:dyDescent="0.25">
      <c r="B65" s="138" t="s">
        <v>239</v>
      </c>
    </row>
  </sheetData>
  <mergeCells count="29">
    <mergeCell ref="B17:M17"/>
    <mergeCell ref="B1:C2"/>
    <mergeCell ref="D1:I2"/>
    <mergeCell ref="B50:C50"/>
    <mergeCell ref="B49:C49"/>
    <mergeCell ref="B11:J11"/>
    <mergeCell ref="B12:J12"/>
    <mergeCell ref="B13:F13"/>
    <mergeCell ref="B24:B32"/>
    <mergeCell ref="B33:B41"/>
    <mergeCell ref="B18:B23"/>
    <mergeCell ref="K45:K51"/>
    <mergeCell ref="L45:L51"/>
    <mergeCell ref="K44:L44"/>
    <mergeCell ref="M45:M51"/>
    <mergeCell ref="I51:J51"/>
    <mergeCell ref="B51:C51"/>
    <mergeCell ref="B44:C44"/>
    <mergeCell ref="B45:C45"/>
    <mergeCell ref="B46:C46"/>
    <mergeCell ref="B47:C47"/>
    <mergeCell ref="B48:C48"/>
    <mergeCell ref="I49:J49"/>
    <mergeCell ref="I50:J50"/>
    <mergeCell ref="I44:J44"/>
    <mergeCell ref="I45:J45"/>
    <mergeCell ref="I46:J46"/>
    <mergeCell ref="I47:J47"/>
    <mergeCell ref="I48:J48"/>
  </mergeCells>
  <phoneticPr fontId="23" type="noConversion"/>
  <conditionalFormatting sqref="C14:F14">
    <cfRule type="containsText" dxfId="69" priority="5" operator="containsText" text="Crítico">
      <formula>NOT(ISERROR(SEARCH("Crítico",C14)))</formula>
    </cfRule>
    <cfRule type="containsText" dxfId="68" priority="6" operator="containsText" text="Alto">
      <formula>NOT(ISERROR(SEARCH("Alto",C14)))</formula>
    </cfRule>
    <cfRule type="containsText" dxfId="67" priority="7" operator="containsText" text="Medio">
      <formula>NOT(ISERROR(SEARCH("Medio",C14)))</formula>
    </cfRule>
    <cfRule type="containsText" dxfId="66" priority="8" operator="containsText" text="Bajo">
      <formula>NOT(ISERROR(SEARCH("Bajo",C14)))</formula>
    </cfRule>
  </conditionalFormatting>
  <conditionalFormatting sqref="E3 H4:H8">
    <cfRule type="cellIs" dxfId="65" priority="14" operator="equal">
      <formula>"INEXISTENTE"</formula>
    </cfRule>
    <cfRule type="cellIs" dxfId="64" priority="15" operator="equal">
      <formula>"INADECUADO"</formula>
    </cfRule>
    <cfRule type="cellIs" dxfId="63" priority="16" operator="equal">
      <formula>"PARCIALMENTE ADECUADO"</formula>
    </cfRule>
    <cfRule type="cellIs" dxfId="62" priority="17" operator="equal">
      <formula>"ADECUADO"</formula>
    </cfRule>
    <cfRule type="cellIs" dxfId="61" priority="18" operator="equal">
      <formula>"ERROR"</formula>
    </cfRule>
  </conditionalFormatting>
  <conditionalFormatting sqref="J1:J2">
    <cfRule type="cellIs" dxfId="60" priority="9" operator="equal">
      <formula>"INEXISTENTE"</formula>
    </cfRule>
    <cfRule type="cellIs" dxfId="59" priority="10" operator="equal">
      <formula>"INADECUADO"</formula>
    </cfRule>
    <cfRule type="cellIs" dxfId="58" priority="11" operator="equal">
      <formula>"PARCIALMENTE ADECUADO"</formula>
    </cfRule>
    <cfRule type="cellIs" dxfId="57" priority="12" operator="equal">
      <formula>"ADECUADO"</formula>
    </cfRule>
    <cfRule type="cellIs" dxfId="56" priority="13" operator="equal">
      <formula>"ERROR"</formula>
    </cfRule>
  </conditionalFormatting>
  <dataValidations count="3">
    <dataValidation type="list" allowBlank="1" showInputMessage="1" showErrorMessage="1" sqref="WVL983029:WVM983035 WLP983029:WLQ983035 WBT983029:WBU983035 VRX983029:VRY983035 VIB983029:VIC983035 UYF983029:UYG983035 UOJ983029:UOK983035 UEN983029:UEO983035 TUR983029:TUS983035 TKV983029:TKW983035 TAZ983029:TBA983035 SRD983029:SRE983035 SHH983029:SHI983035 RXL983029:RXM983035 RNP983029:RNQ983035 RDT983029:RDU983035 QTX983029:QTY983035 QKB983029:QKC983035 QAF983029:QAG983035 PQJ983029:PQK983035 PGN983029:PGO983035 OWR983029:OWS983035 OMV983029:OMW983035 OCZ983029:ODA983035 NTD983029:NTE983035 NJH983029:NJI983035 MZL983029:MZM983035 MPP983029:MPQ983035 MFT983029:MFU983035 LVX983029:LVY983035 LMB983029:LMC983035 LCF983029:LCG983035 KSJ983029:KSK983035 KIN983029:KIO983035 JYR983029:JYS983035 JOV983029:JOW983035 JEZ983029:JFA983035 IVD983029:IVE983035 ILH983029:ILI983035 IBL983029:IBM983035 HRP983029:HRQ983035 HHT983029:HHU983035 GXX983029:GXY983035 GOB983029:GOC983035 GEF983029:GEG983035 FUJ983029:FUK983035 FKN983029:FKO983035 FAR983029:FAS983035 EQV983029:EQW983035 EGZ983029:EHA983035 DXD983029:DXE983035 DNH983029:DNI983035 DDL983029:DDM983035 CTP983029:CTQ983035 CJT983029:CJU983035 BZX983029:BZY983035 BQB983029:BQC983035 BGF983029:BGG983035 AWJ983029:AWK983035 AMN983029:AMO983035 ACR983029:ACS983035 SV983029:SW983035 IZ983029:JA983035 B983027:C983033 WVL917493:WVM917499 WLP917493:WLQ917499 WBT917493:WBU917499 VRX917493:VRY917499 VIB917493:VIC917499 UYF917493:UYG917499 UOJ917493:UOK917499 UEN917493:UEO917499 TUR917493:TUS917499 TKV917493:TKW917499 TAZ917493:TBA917499 SRD917493:SRE917499 SHH917493:SHI917499 RXL917493:RXM917499 RNP917493:RNQ917499 RDT917493:RDU917499 QTX917493:QTY917499 QKB917493:QKC917499 QAF917493:QAG917499 PQJ917493:PQK917499 PGN917493:PGO917499 OWR917493:OWS917499 OMV917493:OMW917499 OCZ917493:ODA917499 NTD917493:NTE917499 NJH917493:NJI917499 MZL917493:MZM917499 MPP917493:MPQ917499 MFT917493:MFU917499 LVX917493:LVY917499 LMB917493:LMC917499 LCF917493:LCG917499 KSJ917493:KSK917499 KIN917493:KIO917499 JYR917493:JYS917499 JOV917493:JOW917499 JEZ917493:JFA917499 IVD917493:IVE917499 ILH917493:ILI917499 IBL917493:IBM917499 HRP917493:HRQ917499 HHT917493:HHU917499 GXX917493:GXY917499 GOB917493:GOC917499 GEF917493:GEG917499 FUJ917493:FUK917499 FKN917493:FKO917499 FAR917493:FAS917499 EQV917493:EQW917499 EGZ917493:EHA917499 DXD917493:DXE917499 DNH917493:DNI917499 DDL917493:DDM917499 CTP917493:CTQ917499 CJT917493:CJU917499 BZX917493:BZY917499 BQB917493:BQC917499 BGF917493:BGG917499 AWJ917493:AWK917499 AMN917493:AMO917499 ACR917493:ACS917499 SV917493:SW917499 IZ917493:JA917499 B917491:C917497 WVL851957:WVM851963 WLP851957:WLQ851963 WBT851957:WBU851963 VRX851957:VRY851963 VIB851957:VIC851963 UYF851957:UYG851963 UOJ851957:UOK851963 UEN851957:UEO851963 TUR851957:TUS851963 TKV851957:TKW851963 TAZ851957:TBA851963 SRD851957:SRE851963 SHH851957:SHI851963 RXL851957:RXM851963 RNP851957:RNQ851963 RDT851957:RDU851963 QTX851957:QTY851963 QKB851957:QKC851963 QAF851957:QAG851963 PQJ851957:PQK851963 PGN851957:PGO851963 OWR851957:OWS851963 OMV851957:OMW851963 OCZ851957:ODA851963 NTD851957:NTE851963 NJH851957:NJI851963 MZL851957:MZM851963 MPP851957:MPQ851963 MFT851957:MFU851963 LVX851957:LVY851963 LMB851957:LMC851963 LCF851957:LCG851963 KSJ851957:KSK851963 KIN851957:KIO851963 JYR851957:JYS851963 JOV851957:JOW851963 JEZ851957:JFA851963 IVD851957:IVE851963 ILH851957:ILI851963 IBL851957:IBM851963 HRP851957:HRQ851963 HHT851957:HHU851963 GXX851957:GXY851963 GOB851957:GOC851963 GEF851957:GEG851963 FUJ851957:FUK851963 FKN851957:FKO851963 FAR851957:FAS851963 EQV851957:EQW851963 EGZ851957:EHA851963 DXD851957:DXE851963 DNH851957:DNI851963 DDL851957:DDM851963 CTP851957:CTQ851963 CJT851957:CJU851963 BZX851957:BZY851963 BQB851957:BQC851963 BGF851957:BGG851963 AWJ851957:AWK851963 AMN851957:AMO851963 ACR851957:ACS851963 SV851957:SW851963 IZ851957:JA851963 B851955:C851961 WVL786421:WVM786427 WLP786421:WLQ786427 WBT786421:WBU786427 VRX786421:VRY786427 VIB786421:VIC786427 UYF786421:UYG786427 UOJ786421:UOK786427 UEN786421:UEO786427 TUR786421:TUS786427 TKV786421:TKW786427 TAZ786421:TBA786427 SRD786421:SRE786427 SHH786421:SHI786427 RXL786421:RXM786427 RNP786421:RNQ786427 RDT786421:RDU786427 QTX786421:QTY786427 QKB786421:QKC786427 QAF786421:QAG786427 PQJ786421:PQK786427 PGN786421:PGO786427 OWR786421:OWS786427 OMV786421:OMW786427 OCZ786421:ODA786427 NTD786421:NTE786427 NJH786421:NJI786427 MZL786421:MZM786427 MPP786421:MPQ786427 MFT786421:MFU786427 LVX786421:LVY786427 LMB786421:LMC786427 LCF786421:LCG786427 KSJ786421:KSK786427 KIN786421:KIO786427 JYR786421:JYS786427 JOV786421:JOW786427 JEZ786421:JFA786427 IVD786421:IVE786427 ILH786421:ILI786427 IBL786421:IBM786427 HRP786421:HRQ786427 HHT786421:HHU786427 GXX786421:GXY786427 GOB786421:GOC786427 GEF786421:GEG786427 FUJ786421:FUK786427 FKN786421:FKO786427 FAR786421:FAS786427 EQV786421:EQW786427 EGZ786421:EHA786427 DXD786421:DXE786427 DNH786421:DNI786427 DDL786421:DDM786427 CTP786421:CTQ786427 CJT786421:CJU786427 BZX786421:BZY786427 BQB786421:BQC786427 BGF786421:BGG786427 AWJ786421:AWK786427 AMN786421:AMO786427 ACR786421:ACS786427 SV786421:SW786427 IZ786421:JA786427 B786419:C786425 WVL720885:WVM720891 WLP720885:WLQ720891 WBT720885:WBU720891 VRX720885:VRY720891 VIB720885:VIC720891 UYF720885:UYG720891 UOJ720885:UOK720891 UEN720885:UEO720891 TUR720885:TUS720891 TKV720885:TKW720891 TAZ720885:TBA720891 SRD720885:SRE720891 SHH720885:SHI720891 RXL720885:RXM720891 RNP720885:RNQ720891 RDT720885:RDU720891 QTX720885:QTY720891 QKB720885:QKC720891 QAF720885:QAG720891 PQJ720885:PQK720891 PGN720885:PGO720891 OWR720885:OWS720891 OMV720885:OMW720891 OCZ720885:ODA720891 NTD720885:NTE720891 NJH720885:NJI720891 MZL720885:MZM720891 MPP720885:MPQ720891 MFT720885:MFU720891 LVX720885:LVY720891 LMB720885:LMC720891 LCF720885:LCG720891 KSJ720885:KSK720891 KIN720885:KIO720891 JYR720885:JYS720891 JOV720885:JOW720891 JEZ720885:JFA720891 IVD720885:IVE720891 ILH720885:ILI720891 IBL720885:IBM720891 HRP720885:HRQ720891 HHT720885:HHU720891 GXX720885:GXY720891 GOB720885:GOC720891 GEF720885:GEG720891 FUJ720885:FUK720891 FKN720885:FKO720891 FAR720885:FAS720891 EQV720885:EQW720891 EGZ720885:EHA720891 DXD720885:DXE720891 DNH720885:DNI720891 DDL720885:DDM720891 CTP720885:CTQ720891 CJT720885:CJU720891 BZX720885:BZY720891 BQB720885:BQC720891 BGF720885:BGG720891 AWJ720885:AWK720891 AMN720885:AMO720891 ACR720885:ACS720891 SV720885:SW720891 IZ720885:JA720891 B720883:C720889 WVL655349:WVM655355 WLP655349:WLQ655355 WBT655349:WBU655355 VRX655349:VRY655355 VIB655349:VIC655355 UYF655349:UYG655355 UOJ655349:UOK655355 UEN655349:UEO655355 TUR655349:TUS655355 TKV655349:TKW655355 TAZ655349:TBA655355 SRD655349:SRE655355 SHH655349:SHI655355 RXL655349:RXM655355 RNP655349:RNQ655355 RDT655349:RDU655355 QTX655349:QTY655355 QKB655349:QKC655355 QAF655349:QAG655355 PQJ655349:PQK655355 PGN655349:PGO655355 OWR655349:OWS655355 OMV655349:OMW655355 OCZ655349:ODA655355 NTD655349:NTE655355 NJH655349:NJI655355 MZL655349:MZM655355 MPP655349:MPQ655355 MFT655349:MFU655355 LVX655349:LVY655355 LMB655349:LMC655355 LCF655349:LCG655355 KSJ655349:KSK655355 KIN655349:KIO655355 JYR655349:JYS655355 JOV655349:JOW655355 JEZ655349:JFA655355 IVD655349:IVE655355 ILH655349:ILI655355 IBL655349:IBM655355 HRP655349:HRQ655355 HHT655349:HHU655355 GXX655349:GXY655355 GOB655349:GOC655355 GEF655349:GEG655355 FUJ655349:FUK655355 FKN655349:FKO655355 FAR655349:FAS655355 EQV655349:EQW655355 EGZ655349:EHA655355 DXD655349:DXE655355 DNH655349:DNI655355 DDL655349:DDM655355 CTP655349:CTQ655355 CJT655349:CJU655355 BZX655349:BZY655355 BQB655349:BQC655355 BGF655349:BGG655355 AWJ655349:AWK655355 AMN655349:AMO655355 ACR655349:ACS655355 SV655349:SW655355 IZ655349:JA655355 B655347:C655353 WVL589813:WVM589819 WLP589813:WLQ589819 WBT589813:WBU589819 VRX589813:VRY589819 VIB589813:VIC589819 UYF589813:UYG589819 UOJ589813:UOK589819 UEN589813:UEO589819 TUR589813:TUS589819 TKV589813:TKW589819 TAZ589813:TBA589819 SRD589813:SRE589819 SHH589813:SHI589819 RXL589813:RXM589819 RNP589813:RNQ589819 RDT589813:RDU589819 QTX589813:QTY589819 QKB589813:QKC589819 QAF589813:QAG589819 PQJ589813:PQK589819 PGN589813:PGO589819 OWR589813:OWS589819 OMV589813:OMW589819 OCZ589813:ODA589819 NTD589813:NTE589819 NJH589813:NJI589819 MZL589813:MZM589819 MPP589813:MPQ589819 MFT589813:MFU589819 LVX589813:LVY589819 LMB589813:LMC589819 LCF589813:LCG589819 KSJ589813:KSK589819 KIN589813:KIO589819 JYR589813:JYS589819 JOV589813:JOW589819 JEZ589813:JFA589819 IVD589813:IVE589819 ILH589813:ILI589819 IBL589813:IBM589819 HRP589813:HRQ589819 HHT589813:HHU589819 GXX589813:GXY589819 GOB589813:GOC589819 GEF589813:GEG589819 FUJ589813:FUK589819 FKN589813:FKO589819 FAR589813:FAS589819 EQV589813:EQW589819 EGZ589813:EHA589819 DXD589813:DXE589819 DNH589813:DNI589819 DDL589813:DDM589819 CTP589813:CTQ589819 CJT589813:CJU589819 BZX589813:BZY589819 BQB589813:BQC589819 BGF589813:BGG589819 AWJ589813:AWK589819 AMN589813:AMO589819 ACR589813:ACS589819 SV589813:SW589819 IZ589813:JA589819 B589811:C589817 WVL524277:WVM524283 WLP524277:WLQ524283 WBT524277:WBU524283 VRX524277:VRY524283 VIB524277:VIC524283 UYF524277:UYG524283 UOJ524277:UOK524283 UEN524277:UEO524283 TUR524277:TUS524283 TKV524277:TKW524283 TAZ524277:TBA524283 SRD524277:SRE524283 SHH524277:SHI524283 RXL524277:RXM524283 RNP524277:RNQ524283 RDT524277:RDU524283 QTX524277:QTY524283 QKB524277:QKC524283 QAF524277:QAG524283 PQJ524277:PQK524283 PGN524277:PGO524283 OWR524277:OWS524283 OMV524277:OMW524283 OCZ524277:ODA524283 NTD524277:NTE524283 NJH524277:NJI524283 MZL524277:MZM524283 MPP524277:MPQ524283 MFT524277:MFU524283 LVX524277:LVY524283 LMB524277:LMC524283 LCF524277:LCG524283 KSJ524277:KSK524283 KIN524277:KIO524283 JYR524277:JYS524283 JOV524277:JOW524283 JEZ524277:JFA524283 IVD524277:IVE524283 ILH524277:ILI524283 IBL524277:IBM524283 HRP524277:HRQ524283 HHT524277:HHU524283 GXX524277:GXY524283 GOB524277:GOC524283 GEF524277:GEG524283 FUJ524277:FUK524283 FKN524277:FKO524283 FAR524277:FAS524283 EQV524277:EQW524283 EGZ524277:EHA524283 DXD524277:DXE524283 DNH524277:DNI524283 DDL524277:DDM524283 CTP524277:CTQ524283 CJT524277:CJU524283 BZX524277:BZY524283 BQB524277:BQC524283 BGF524277:BGG524283 AWJ524277:AWK524283 AMN524277:AMO524283 ACR524277:ACS524283 SV524277:SW524283 IZ524277:JA524283 B524275:C524281 WVL458741:WVM458747 WLP458741:WLQ458747 WBT458741:WBU458747 VRX458741:VRY458747 VIB458741:VIC458747 UYF458741:UYG458747 UOJ458741:UOK458747 UEN458741:UEO458747 TUR458741:TUS458747 TKV458741:TKW458747 TAZ458741:TBA458747 SRD458741:SRE458747 SHH458741:SHI458747 RXL458741:RXM458747 RNP458741:RNQ458747 RDT458741:RDU458747 QTX458741:QTY458747 QKB458741:QKC458747 QAF458741:QAG458747 PQJ458741:PQK458747 PGN458741:PGO458747 OWR458741:OWS458747 OMV458741:OMW458747 OCZ458741:ODA458747 NTD458741:NTE458747 NJH458741:NJI458747 MZL458741:MZM458747 MPP458741:MPQ458747 MFT458741:MFU458747 LVX458741:LVY458747 LMB458741:LMC458747 LCF458741:LCG458747 KSJ458741:KSK458747 KIN458741:KIO458747 JYR458741:JYS458747 JOV458741:JOW458747 JEZ458741:JFA458747 IVD458741:IVE458747 ILH458741:ILI458747 IBL458741:IBM458747 HRP458741:HRQ458747 HHT458741:HHU458747 GXX458741:GXY458747 GOB458741:GOC458747 GEF458741:GEG458747 FUJ458741:FUK458747 FKN458741:FKO458747 FAR458741:FAS458747 EQV458741:EQW458747 EGZ458741:EHA458747 DXD458741:DXE458747 DNH458741:DNI458747 DDL458741:DDM458747 CTP458741:CTQ458747 CJT458741:CJU458747 BZX458741:BZY458747 BQB458741:BQC458747 BGF458741:BGG458747 AWJ458741:AWK458747 AMN458741:AMO458747 ACR458741:ACS458747 SV458741:SW458747 IZ458741:JA458747 B458739:C458745 WVL393205:WVM393211 WLP393205:WLQ393211 WBT393205:WBU393211 VRX393205:VRY393211 VIB393205:VIC393211 UYF393205:UYG393211 UOJ393205:UOK393211 UEN393205:UEO393211 TUR393205:TUS393211 TKV393205:TKW393211 TAZ393205:TBA393211 SRD393205:SRE393211 SHH393205:SHI393211 RXL393205:RXM393211 RNP393205:RNQ393211 RDT393205:RDU393211 QTX393205:QTY393211 QKB393205:QKC393211 QAF393205:QAG393211 PQJ393205:PQK393211 PGN393205:PGO393211 OWR393205:OWS393211 OMV393205:OMW393211 OCZ393205:ODA393211 NTD393205:NTE393211 NJH393205:NJI393211 MZL393205:MZM393211 MPP393205:MPQ393211 MFT393205:MFU393211 LVX393205:LVY393211 LMB393205:LMC393211 LCF393205:LCG393211 KSJ393205:KSK393211 KIN393205:KIO393211 JYR393205:JYS393211 JOV393205:JOW393211 JEZ393205:JFA393211 IVD393205:IVE393211 ILH393205:ILI393211 IBL393205:IBM393211 HRP393205:HRQ393211 HHT393205:HHU393211 GXX393205:GXY393211 GOB393205:GOC393211 GEF393205:GEG393211 FUJ393205:FUK393211 FKN393205:FKO393211 FAR393205:FAS393211 EQV393205:EQW393211 EGZ393205:EHA393211 DXD393205:DXE393211 DNH393205:DNI393211 DDL393205:DDM393211 CTP393205:CTQ393211 CJT393205:CJU393211 BZX393205:BZY393211 BQB393205:BQC393211 BGF393205:BGG393211 AWJ393205:AWK393211 AMN393205:AMO393211 ACR393205:ACS393211 SV393205:SW393211 IZ393205:JA393211 B393203:C393209 WVL327669:WVM327675 WLP327669:WLQ327675 WBT327669:WBU327675 VRX327669:VRY327675 VIB327669:VIC327675 UYF327669:UYG327675 UOJ327669:UOK327675 UEN327669:UEO327675 TUR327669:TUS327675 TKV327669:TKW327675 TAZ327669:TBA327675 SRD327669:SRE327675 SHH327669:SHI327675 RXL327669:RXM327675 RNP327669:RNQ327675 RDT327669:RDU327675 QTX327669:QTY327675 QKB327669:QKC327675 QAF327669:QAG327675 PQJ327669:PQK327675 PGN327669:PGO327675 OWR327669:OWS327675 OMV327669:OMW327675 OCZ327669:ODA327675 NTD327669:NTE327675 NJH327669:NJI327675 MZL327669:MZM327675 MPP327669:MPQ327675 MFT327669:MFU327675 LVX327669:LVY327675 LMB327669:LMC327675 LCF327669:LCG327675 KSJ327669:KSK327675 KIN327669:KIO327675 JYR327669:JYS327675 JOV327669:JOW327675 JEZ327669:JFA327675 IVD327669:IVE327675 ILH327669:ILI327675 IBL327669:IBM327675 HRP327669:HRQ327675 HHT327669:HHU327675 GXX327669:GXY327675 GOB327669:GOC327675 GEF327669:GEG327675 FUJ327669:FUK327675 FKN327669:FKO327675 FAR327669:FAS327675 EQV327669:EQW327675 EGZ327669:EHA327675 DXD327669:DXE327675 DNH327669:DNI327675 DDL327669:DDM327675 CTP327669:CTQ327675 CJT327669:CJU327675 BZX327669:BZY327675 BQB327669:BQC327675 BGF327669:BGG327675 AWJ327669:AWK327675 AMN327669:AMO327675 ACR327669:ACS327675 SV327669:SW327675 IZ327669:JA327675 B327667:C327673 WVL262133:WVM262139 WLP262133:WLQ262139 WBT262133:WBU262139 VRX262133:VRY262139 VIB262133:VIC262139 UYF262133:UYG262139 UOJ262133:UOK262139 UEN262133:UEO262139 TUR262133:TUS262139 TKV262133:TKW262139 TAZ262133:TBA262139 SRD262133:SRE262139 SHH262133:SHI262139 RXL262133:RXM262139 RNP262133:RNQ262139 RDT262133:RDU262139 QTX262133:QTY262139 QKB262133:QKC262139 QAF262133:QAG262139 PQJ262133:PQK262139 PGN262133:PGO262139 OWR262133:OWS262139 OMV262133:OMW262139 OCZ262133:ODA262139 NTD262133:NTE262139 NJH262133:NJI262139 MZL262133:MZM262139 MPP262133:MPQ262139 MFT262133:MFU262139 LVX262133:LVY262139 LMB262133:LMC262139 LCF262133:LCG262139 KSJ262133:KSK262139 KIN262133:KIO262139 JYR262133:JYS262139 JOV262133:JOW262139 JEZ262133:JFA262139 IVD262133:IVE262139 ILH262133:ILI262139 IBL262133:IBM262139 HRP262133:HRQ262139 HHT262133:HHU262139 GXX262133:GXY262139 GOB262133:GOC262139 GEF262133:GEG262139 FUJ262133:FUK262139 FKN262133:FKO262139 FAR262133:FAS262139 EQV262133:EQW262139 EGZ262133:EHA262139 DXD262133:DXE262139 DNH262133:DNI262139 DDL262133:DDM262139 CTP262133:CTQ262139 CJT262133:CJU262139 BZX262133:BZY262139 BQB262133:BQC262139 BGF262133:BGG262139 AWJ262133:AWK262139 AMN262133:AMO262139 ACR262133:ACS262139 SV262133:SW262139 IZ262133:JA262139 B262131:C262137 WVL196597:WVM196603 WLP196597:WLQ196603 WBT196597:WBU196603 VRX196597:VRY196603 VIB196597:VIC196603 UYF196597:UYG196603 UOJ196597:UOK196603 UEN196597:UEO196603 TUR196597:TUS196603 TKV196597:TKW196603 TAZ196597:TBA196603 SRD196597:SRE196603 SHH196597:SHI196603 RXL196597:RXM196603 RNP196597:RNQ196603 RDT196597:RDU196603 QTX196597:QTY196603 QKB196597:QKC196603 QAF196597:QAG196603 PQJ196597:PQK196603 PGN196597:PGO196603 OWR196597:OWS196603 OMV196597:OMW196603 OCZ196597:ODA196603 NTD196597:NTE196603 NJH196597:NJI196603 MZL196597:MZM196603 MPP196597:MPQ196603 MFT196597:MFU196603 LVX196597:LVY196603 LMB196597:LMC196603 LCF196597:LCG196603 KSJ196597:KSK196603 KIN196597:KIO196603 JYR196597:JYS196603 JOV196597:JOW196603 JEZ196597:JFA196603 IVD196597:IVE196603 ILH196597:ILI196603 IBL196597:IBM196603 HRP196597:HRQ196603 HHT196597:HHU196603 GXX196597:GXY196603 GOB196597:GOC196603 GEF196597:GEG196603 FUJ196597:FUK196603 FKN196597:FKO196603 FAR196597:FAS196603 EQV196597:EQW196603 EGZ196597:EHA196603 DXD196597:DXE196603 DNH196597:DNI196603 DDL196597:DDM196603 CTP196597:CTQ196603 CJT196597:CJU196603 BZX196597:BZY196603 BQB196597:BQC196603 BGF196597:BGG196603 AWJ196597:AWK196603 AMN196597:AMO196603 ACR196597:ACS196603 SV196597:SW196603 IZ196597:JA196603 B196595:C196601 WVL131061:WVM131067 WLP131061:WLQ131067 WBT131061:WBU131067 VRX131061:VRY131067 VIB131061:VIC131067 UYF131061:UYG131067 UOJ131061:UOK131067 UEN131061:UEO131067 TUR131061:TUS131067 TKV131061:TKW131067 TAZ131061:TBA131067 SRD131061:SRE131067 SHH131061:SHI131067 RXL131061:RXM131067 RNP131061:RNQ131067 RDT131061:RDU131067 QTX131061:QTY131067 QKB131061:QKC131067 QAF131061:QAG131067 PQJ131061:PQK131067 PGN131061:PGO131067 OWR131061:OWS131067 OMV131061:OMW131067 OCZ131061:ODA131067 NTD131061:NTE131067 NJH131061:NJI131067 MZL131061:MZM131067 MPP131061:MPQ131067 MFT131061:MFU131067 LVX131061:LVY131067 LMB131061:LMC131067 LCF131061:LCG131067 KSJ131061:KSK131067 KIN131061:KIO131067 JYR131061:JYS131067 JOV131061:JOW131067 JEZ131061:JFA131067 IVD131061:IVE131067 ILH131061:ILI131067 IBL131061:IBM131067 HRP131061:HRQ131067 HHT131061:HHU131067 GXX131061:GXY131067 GOB131061:GOC131067 GEF131061:GEG131067 FUJ131061:FUK131067 FKN131061:FKO131067 FAR131061:FAS131067 EQV131061:EQW131067 EGZ131061:EHA131067 DXD131061:DXE131067 DNH131061:DNI131067 DDL131061:DDM131067 CTP131061:CTQ131067 CJT131061:CJU131067 BZX131061:BZY131067 BQB131061:BQC131067 BGF131061:BGG131067 AWJ131061:AWK131067 AMN131061:AMO131067 ACR131061:ACS131067 SV131061:SW131067 IZ131061:JA131067 B131059:C131065 WVL65525:WVM65531 WLP65525:WLQ65531 WBT65525:WBU65531 VRX65525:VRY65531 VIB65525:VIC65531 UYF65525:UYG65531 UOJ65525:UOK65531 UEN65525:UEO65531 TUR65525:TUS65531 TKV65525:TKW65531 TAZ65525:TBA65531 SRD65525:SRE65531 SHH65525:SHI65531 RXL65525:RXM65531 RNP65525:RNQ65531 RDT65525:RDU65531 QTX65525:QTY65531 QKB65525:QKC65531 QAF65525:QAG65531 PQJ65525:PQK65531 PGN65525:PGO65531 OWR65525:OWS65531 OMV65525:OMW65531 OCZ65525:ODA65531 NTD65525:NTE65531 NJH65525:NJI65531 MZL65525:MZM65531 MPP65525:MPQ65531 MFT65525:MFU65531 LVX65525:LVY65531 LMB65525:LMC65531 LCF65525:LCG65531 KSJ65525:KSK65531 KIN65525:KIO65531 JYR65525:JYS65531 JOV65525:JOW65531 JEZ65525:JFA65531 IVD65525:IVE65531 ILH65525:ILI65531 IBL65525:IBM65531 HRP65525:HRQ65531 HHT65525:HHU65531 GXX65525:GXY65531 GOB65525:GOC65531 GEF65525:GEG65531 FUJ65525:FUK65531 FKN65525:FKO65531 FAR65525:FAS65531 EQV65525:EQW65531 EGZ65525:EHA65531 DXD65525:DXE65531 DNH65525:DNI65531 DDL65525:DDM65531 CTP65525:CTQ65531 CJT65525:CJU65531 BZX65525:BZY65531 BQB65525:BQC65531 BGF65525:BGG65531 AWJ65525:AWK65531 AMN65525:AMO65531 ACR65525:ACS65531 SV65525:SW65531 IZ65525:JA65531 B65523:C65529" xr:uid="{00000000-0002-0000-0300-000001000000}">
      <formula1>#REF!</formula1>
    </dataValidation>
    <dataValidation type="list" allowBlank="1" showInputMessage="1" showErrorMessage="1" sqref="E65523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E131059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E196595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E262131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E327667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E393203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E458739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E524275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E589811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E655347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E720883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E786419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E851955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E917491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E983027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xr:uid="{00000000-0002-0000-0300-000002000000}"/>
    <dataValidation type="decimal" allowBlank="1" showInputMessage="1" showErrorMessage="1" sqref="D31:M31" xr:uid="{00000000-0002-0000-0300-000000000000}">
      <formula1>D29</formula1>
      <formula2>D30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BD765DEB-F15C-450B-9F1F-42E906B7DC29}">
            <xm:f>NOT(ISERROR(SEARCH(#REF!,D28)))</xm:f>
            <xm:f>#REF!</xm:f>
            <x14:dxf>
              <fill>
                <patternFill>
                  <bgColor rgb="FFFF0000"/>
                </patternFill>
              </fill>
            </x14:dxf>
          </x14:cfRule>
          <x14:cfRule type="containsText" priority="2" operator="containsText" id="{B1926ACA-B244-42E0-97AA-F71568A63DD4}">
            <xm:f>NOT(ISERROR(SEARCH(#REF!,D28)))</xm:f>
            <xm:f>#REF!</xm:f>
            <x14:dxf>
              <fill>
                <patternFill>
                  <bgColor rgb="FFFFC000"/>
                </patternFill>
              </fill>
            </x14:dxf>
          </x14:cfRule>
          <x14:cfRule type="containsText" priority="3" operator="containsText" id="{C3DADCD2-7F69-4A04-8E51-9EF53968E37E}">
            <xm:f>NOT(ISERROR(SEARCH(#REF!,D28)))</xm:f>
            <xm:f>#REF!</xm:f>
            <x14:dxf>
              <fill>
                <patternFill>
                  <bgColor rgb="FFFFFF00"/>
                </patternFill>
              </fill>
            </x14:dxf>
          </x14:cfRule>
          <x14:cfRule type="containsText" priority="4" operator="containsText" id="{F54D4D87-A764-45BF-A3C9-428D01DF3A27}">
            <xm:f>NOT(ISERROR(SEARCH(#REF!,D28)))</xm:f>
            <xm:f>#REF!</xm:f>
            <x14:dxf>
              <fill>
                <patternFill>
                  <bgColor rgb="FF92D050"/>
                </patternFill>
              </fill>
            </x14:dxf>
          </x14:cfRule>
          <xm:sqref>D28:M28</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3000000}">
          <x14:formula1>
            <xm:f>tablas!$J$55:$J$59</xm:f>
          </x14:formula1>
          <xm:sqref>D19:M19</xm:sqref>
        </x14:dataValidation>
        <x14:dataValidation type="list" allowBlank="1" showInputMessage="1" showErrorMessage="1" xr:uid="{00000000-0002-0000-0300-000005000000}">
          <x14:formula1>
            <xm:f>tablas!$I$3:$I$9</xm:f>
          </x14:formula1>
          <xm:sqref>D35:M35</xm:sqref>
        </x14:dataValidation>
        <x14:dataValidation type="list" allowBlank="1" showInputMessage="1" showErrorMessage="1" xr:uid="{00000000-0002-0000-0300-000006000000}">
          <x14:formula1>
            <xm:f>tablas!$G$3:$G$17</xm:f>
          </x14:formula1>
          <xm:sqref>D27:M27</xm:sqref>
        </x14:dataValidation>
        <x14:dataValidation type="list" allowBlank="1" showInputMessage="1" showErrorMessage="1" xr:uid="{00000000-0002-0000-0300-000007000000}">
          <x14:formula1>
            <xm:f>tablas!$I$27:$I$30</xm:f>
          </x14:formula1>
          <xm:sqref>D28:M28</xm:sqref>
        </x14:dataValidation>
        <x14:dataValidation type="list" allowBlank="1" showInputMessage="1" showErrorMessage="1" xr:uid="{00000000-0002-0000-0300-000008000000}">
          <x14:formula1>
            <xm:f>tablas!$D$3:$D$10</xm:f>
          </x14:formula1>
          <xm:sqref>D20:M20</xm:sqref>
        </x14:dataValidation>
        <x14:dataValidation type="list" allowBlank="1" showInputMessage="1" showErrorMessage="1" xr:uid="{00000000-0002-0000-0300-000009000000}">
          <x14:formula1>
            <xm:f>tablas!$C$3:$C$7</xm:f>
          </x14:formula1>
          <xm:sqref>D22:M22</xm:sqref>
        </x14:dataValidation>
        <x14:dataValidation type="list" allowBlank="1" showInputMessage="1" showErrorMessage="1" xr:uid="{00000000-0002-0000-0300-00000A000000}">
          <x14:formula1>
            <xm:f>tablas!$B$3:$B$4</xm:f>
          </x14:formula1>
          <xm:sqref>D24:M24</xm:sqref>
        </x14:dataValidation>
        <x14:dataValidation type="list" allowBlank="1" showInputMessage="1" showErrorMessage="1" xr:uid="{DA62FE89-4EA7-4A0A-98A3-A31A93A32B98}">
          <x14:formula1>
            <xm:f>tablas!$J$37:$J$40</xm:f>
          </x14:formula1>
          <xm:sqref>D38:M38</xm:sqref>
        </x14:dataValidation>
        <x14:dataValidation type="list" allowBlank="1" showInputMessage="1" showErrorMessage="1" xr:uid="{371F81E7-E29A-4EBE-8FBD-0554F5752727}">
          <x14:formula1>
            <xm:f>tablas!$K$55:$K$59</xm:f>
          </x14:formula1>
          <xm:sqref>D18:M18</xm:sqref>
        </x14:dataValidation>
        <x14:dataValidation type="list" allowBlank="1" showInputMessage="1" showErrorMessage="1" xr:uid="{20C6D956-4542-4C97-883D-D5C4A92725D5}">
          <x14:formula1>
            <xm:f>tablas!$K$37:$K$39</xm:f>
          </x14:formula1>
          <xm:sqref>D39:M39</xm:sqref>
        </x14:dataValidation>
        <x14:dataValidation type="list" allowBlank="1" showInputMessage="1" showErrorMessage="1" xr:uid="{C521C63D-045B-4278-A9EC-9BF7B5A769A0}">
          <x14:formula1>
            <xm:f>tablas!$G$38:$G$44</xm:f>
          </x14:formula1>
          <xm:sqref>D36:M36</xm:sqref>
        </x14:dataValidation>
        <x14:dataValidation type="list" allowBlank="1" showInputMessage="1" showErrorMessage="1" xr:uid="{4E87692C-32E8-42FE-99B4-385C0ACD7F0F}">
          <x14:formula1>
            <xm:f>tablas!$I$37:$I$41</xm:f>
          </x14:formula1>
          <xm:sqref>D37:M37</xm:sqref>
        </x14:dataValidation>
        <x14:dataValidation type="list" allowBlank="1" showInputMessage="1" showErrorMessage="1" xr:uid="{C3647011-DB92-4EE6-B751-038BA2050937}">
          <x14:formula1>
            <xm:f>tablas!$E$37:$E$47</xm:f>
          </x14:formula1>
          <xm:sqref>D34:M34</xm:sqref>
        </x14:dataValidation>
        <x14:dataValidation type="list" allowBlank="1" showInputMessage="1" showErrorMessage="1" xr:uid="{937D7761-649C-44A6-9C18-81392DE7C3C9}">
          <x14:formula1>
            <xm:f>tablas!$L$37:$L$42</xm:f>
          </x14:formula1>
          <xm:sqref>M45:M51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V97"/>
  <sheetViews>
    <sheetView showGridLines="0" zoomScaleNormal="100" workbookViewId="0">
      <selection activeCell="B3" sqref="B3:K3"/>
    </sheetView>
  </sheetViews>
  <sheetFormatPr baseColWidth="10" defaultColWidth="11.42578125" defaultRowHeight="14.25" x14ac:dyDescent="0.2"/>
  <cols>
    <col min="1" max="1" width="7" style="1" customWidth="1"/>
    <col min="2" max="2" width="15.7109375" style="1" customWidth="1"/>
    <col min="3" max="3" width="11.42578125" style="1"/>
    <col min="4" max="9" width="19.5703125" style="1" customWidth="1"/>
    <col min="10" max="11" width="18.42578125" style="1" customWidth="1"/>
    <col min="12" max="16384" width="11.42578125" style="1"/>
  </cols>
  <sheetData>
    <row r="1" spans="1:22" ht="35.25" customHeight="1" x14ac:dyDescent="0.2">
      <c r="A1" s="129"/>
      <c r="B1" s="243"/>
      <c r="C1" s="243"/>
      <c r="D1" s="244" t="s">
        <v>279</v>
      </c>
      <c r="E1" s="244"/>
      <c r="F1" s="244"/>
      <c r="G1" s="244"/>
      <c r="H1" s="244"/>
      <c r="I1" s="244"/>
      <c r="J1" s="247" t="s">
        <v>262</v>
      </c>
      <c r="K1" s="248"/>
      <c r="L1" s="128"/>
      <c r="M1" s="128"/>
      <c r="N1" s="128"/>
      <c r="O1" s="128"/>
      <c r="P1" s="128"/>
      <c r="Q1" s="128"/>
      <c r="R1" s="128"/>
      <c r="S1" s="128"/>
      <c r="T1" s="128"/>
      <c r="U1" s="128"/>
      <c r="V1" s="128"/>
    </row>
    <row r="2" spans="1:22" ht="43.5" customHeight="1" x14ac:dyDescent="0.2">
      <c r="A2" s="85"/>
      <c r="B2" s="243"/>
      <c r="C2" s="243"/>
      <c r="D2" s="244"/>
      <c r="E2" s="244"/>
      <c r="F2" s="244"/>
      <c r="G2" s="244"/>
      <c r="H2" s="244"/>
      <c r="I2" s="244"/>
      <c r="J2" s="249"/>
      <c r="K2" s="250"/>
      <c r="L2" s="128"/>
      <c r="M2" s="128"/>
      <c r="N2" s="128"/>
      <c r="O2" s="128"/>
      <c r="P2" s="128"/>
      <c r="Q2" s="128"/>
      <c r="R2" s="128"/>
      <c r="S2" s="128"/>
      <c r="T2" s="128"/>
      <c r="U2" s="128"/>
      <c r="V2" s="128"/>
    </row>
    <row r="3" spans="1:22" ht="15" x14ac:dyDescent="0.2">
      <c r="A3" s="128"/>
      <c r="B3" s="229"/>
      <c r="C3" s="227"/>
      <c r="D3" s="227"/>
      <c r="E3" s="227"/>
      <c r="F3" s="227"/>
      <c r="G3" s="227"/>
      <c r="H3" s="227"/>
      <c r="I3" s="227"/>
      <c r="J3" s="227"/>
      <c r="K3" s="230"/>
      <c r="L3" s="128"/>
      <c r="M3" s="128"/>
      <c r="N3" s="128"/>
      <c r="O3" s="128"/>
      <c r="P3" s="128"/>
      <c r="Q3" s="128"/>
      <c r="R3" s="128"/>
      <c r="S3" s="128"/>
      <c r="T3" s="128"/>
      <c r="U3" s="128"/>
      <c r="V3" s="128"/>
    </row>
    <row r="4" spans="1:22" ht="33.75" customHeight="1" x14ac:dyDescent="0.2">
      <c r="A4" s="128"/>
      <c r="B4" s="245" t="s">
        <v>278</v>
      </c>
      <c r="C4" s="245"/>
      <c r="D4" s="245"/>
      <c r="E4" s="245"/>
      <c r="F4" s="245"/>
      <c r="G4" s="245"/>
      <c r="H4" s="245"/>
      <c r="I4" s="245"/>
      <c r="J4" s="245"/>
      <c r="K4" s="246"/>
      <c r="L4" s="128"/>
      <c r="M4" s="128"/>
      <c r="N4" s="128"/>
      <c r="O4" s="128"/>
      <c r="P4" s="128"/>
      <c r="Q4" s="128"/>
      <c r="R4" s="128"/>
      <c r="S4" s="128"/>
      <c r="T4" s="128"/>
      <c r="U4" s="128"/>
      <c r="V4" s="128"/>
    </row>
    <row r="5" spans="1:22" ht="15" x14ac:dyDescent="0.2">
      <c r="A5" s="128"/>
      <c r="B5" s="229"/>
      <c r="C5" s="227"/>
      <c r="D5" s="227"/>
      <c r="E5" s="227"/>
      <c r="F5" s="227"/>
      <c r="G5" s="227"/>
      <c r="H5" s="227"/>
      <c r="I5" s="227"/>
      <c r="J5" s="227"/>
      <c r="K5" s="230"/>
      <c r="L5" s="128"/>
      <c r="M5" s="128"/>
      <c r="N5" s="128"/>
      <c r="O5" s="128"/>
      <c r="P5" s="128"/>
      <c r="Q5" s="128"/>
      <c r="R5" s="128"/>
      <c r="S5" s="128"/>
      <c r="T5" s="128"/>
      <c r="U5" s="128"/>
      <c r="V5" s="128"/>
    </row>
    <row r="6" spans="1:22" ht="17.25" customHeight="1" x14ac:dyDescent="0.2">
      <c r="A6" s="128"/>
      <c r="B6" s="229" t="s">
        <v>263</v>
      </c>
      <c r="C6" s="227"/>
      <c r="D6" s="227"/>
      <c r="E6" s="227"/>
      <c r="F6" s="227"/>
      <c r="G6" s="227"/>
      <c r="H6" s="227"/>
      <c r="I6" s="227"/>
      <c r="J6" s="227"/>
      <c r="K6" s="230"/>
      <c r="L6" s="128"/>
      <c r="M6" s="128"/>
      <c r="N6" s="128"/>
      <c r="O6" s="128"/>
      <c r="P6" s="128"/>
      <c r="Q6" s="128"/>
      <c r="R6" s="128"/>
      <c r="S6" s="128"/>
      <c r="T6" s="128"/>
      <c r="U6" s="128"/>
      <c r="V6" s="128"/>
    </row>
    <row r="7" spans="1:22" ht="17.25" customHeight="1" x14ac:dyDescent="0.2">
      <c r="A7" s="128"/>
      <c r="B7" s="237" t="s">
        <v>259</v>
      </c>
      <c r="C7" s="238"/>
      <c r="D7" s="238"/>
      <c r="E7" s="238"/>
      <c r="F7" s="238"/>
      <c r="G7" s="238"/>
      <c r="H7" s="238"/>
      <c r="I7" s="238"/>
      <c r="J7" s="238"/>
      <c r="K7" s="239"/>
      <c r="L7" s="128"/>
      <c r="M7" s="128"/>
      <c r="N7" s="128"/>
      <c r="O7" s="128"/>
      <c r="P7" s="128"/>
      <c r="Q7" s="128"/>
      <c r="R7" s="128"/>
      <c r="S7" s="128"/>
      <c r="T7" s="128"/>
      <c r="U7" s="128"/>
      <c r="V7" s="128"/>
    </row>
    <row r="8" spans="1:22" ht="17.25" customHeight="1" x14ac:dyDescent="0.2">
      <c r="A8" s="128"/>
      <c r="B8" s="229"/>
      <c r="C8" s="227"/>
      <c r="D8" s="227"/>
      <c r="E8" s="227"/>
      <c r="F8" s="227"/>
      <c r="G8" s="227"/>
      <c r="H8" s="227"/>
      <c r="I8" s="227"/>
      <c r="J8" s="227"/>
      <c r="K8" s="230"/>
      <c r="L8" s="128"/>
      <c r="M8" s="128"/>
      <c r="N8" s="128"/>
      <c r="O8" s="128"/>
      <c r="P8" s="128"/>
      <c r="Q8" s="128"/>
      <c r="R8" s="128"/>
      <c r="S8" s="128"/>
      <c r="T8" s="128"/>
      <c r="U8" s="128"/>
      <c r="V8" s="128"/>
    </row>
    <row r="9" spans="1:22" ht="17.25" customHeight="1" x14ac:dyDescent="0.2">
      <c r="A9" s="128"/>
      <c r="B9" s="229"/>
      <c r="C9" s="227"/>
      <c r="D9" s="227"/>
      <c r="E9" s="227"/>
      <c r="F9" s="227"/>
      <c r="G9" s="227"/>
      <c r="H9" s="227"/>
      <c r="I9" s="227"/>
      <c r="J9" s="227"/>
      <c r="K9" s="230"/>
      <c r="L9" s="128"/>
      <c r="M9" s="128"/>
      <c r="N9" s="128"/>
      <c r="O9" s="128"/>
      <c r="P9" s="128"/>
      <c r="Q9" s="128"/>
      <c r="R9" s="128"/>
      <c r="S9" s="128"/>
      <c r="T9" s="128"/>
      <c r="U9" s="128"/>
      <c r="V9" s="128"/>
    </row>
    <row r="10" spans="1:22" ht="17.25" customHeight="1" x14ac:dyDescent="0.2">
      <c r="A10" s="128"/>
      <c r="B10" s="229"/>
      <c r="C10" s="227"/>
      <c r="D10" s="227"/>
      <c r="E10" s="227"/>
      <c r="F10" s="227"/>
      <c r="G10" s="227"/>
      <c r="H10" s="227"/>
      <c r="I10" s="227"/>
      <c r="J10" s="227"/>
      <c r="K10" s="230"/>
      <c r="L10" s="128"/>
      <c r="M10" s="128"/>
      <c r="N10" s="128"/>
      <c r="O10" s="128"/>
      <c r="P10" s="128"/>
      <c r="Q10" s="128"/>
      <c r="R10" s="128"/>
      <c r="S10" s="128"/>
      <c r="T10" s="128"/>
      <c r="U10" s="128"/>
      <c r="V10" s="128"/>
    </row>
    <row r="11" spans="1:22" ht="17.25" customHeight="1" x14ac:dyDescent="0.2">
      <c r="A11" s="128"/>
      <c r="B11" s="229"/>
      <c r="C11" s="227"/>
      <c r="D11" s="227"/>
      <c r="E11" s="227"/>
      <c r="F11" s="227"/>
      <c r="G11" s="227"/>
      <c r="H11" s="227"/>
      <c r="I11" s="227"/>
      <c r="J11" s="227"/>
      <c r="K11" s="230"/>
      <c r="L11" s="128"/>
      <c r="M11" s="128"/>
      <c r="N11" s="128"/>
      <c r="O11" s="128"/>
      <c r="P11" s="128"/>
      <c r="Q11" s="128"/>
      <c r="R11" s="128"/>
      <c r="S11" s="128"/>
      <c r="T11" s="128"/>
      <c r="U11" s="128"/>
      <c r="V11" s="128"/>
    </row>
    <row r="12" spans="1:22" ht="17.25" customHeight="1" x14ac:dyDescent="0.2">
      <c r="A12" s="128"/>
      <c r="B12" s="229" t="s">
        <v>167</v>
      </c>
      <c r="C12" s="227"/>
      <c r="D12" s="227"/>
      <c r="E12" s="227"/>
      <c r="F12" s="227"/>
      <c r="G12" s="227"/>
      <c r="H12" s="227"/>
      <c r="I12" s="227"/>
      <c r="J12" s="227"/>
      <c r="K12" s="230"/>
      <c r="L12" s="128"/>
      <c r="M12" s="128"/>
      <c r="N12" s="128"/>
      <c r="O12" s="128"/>
      <c r="P12" s="128"/>
      <c r="Q12" s="128"/>
      <c r="R12" s="128"/>
      <c r="S12" s="128"/>
      <c r="T12" s="128"/>
      <c r="U12" s="128"/>
      <c r="V12" s="128"/>
    </row>
    <row r="13" spans="1:22" ht="17.25" customHeight="1" x14ac:dyDescent="0.2">
      <c r="A13" s="128"/>
      <c r="B13" s="229"/>
      <c r="C13" s="227"/>
      <c r="D13" s="227"/>
      <c r="E13" s="227"/>
      <c r="F13" s="227"/>
      <c r="G13" s="227"/>
      <c r="H13" s="227"/>
      <c r="I13" s="227"/>
      <c r="J13" s="227"/>
      <c r="K13" s="230"/>
      <c r="L13" s="128"/>
      <c r="M13" s="128"/>
      <c r="N13" s="128"/>
      <c r="O13" s="128"/>
      <c r="P13" s="128"/>
      <c r="Q13" s="128"/>
      <c r="R13" s="128"/>
      <c r="S13" s="128"/>
      <c r="T13" s="128"/>
      <c r="U13" s="128"/>
      <c r="V13" s="128"/>
    </row>
    <row r="14" spans="1:22" ht="17.25" customHeight="1" x14ac:dyDescent="0.2">
      <c r="A14" s="128"/>
      <c r="B14" s="237" t="s">
        <v>260</v>
      </c>
      <c r="C14" s="238"/>
      <c r="D14" s="238"/>
      <c r="E14" s="238"/>
      <c r="F14" s="238"/>
      <c r="G14" s="238"/>
      <c r="H14" s="238"/>
      <c r="I14" s="238"/>
      <c r="J14" s="238"/>
      <c r="K14" s="239"/>
      <c r="L14" s="128"/>
      <c r="M14" s="128"/>
      <c r="N14" s="128"/>
      <c r="O14" s="128"/>
      <c r="P14" s="128"/>
      <c r="Q14" s="128"/>
      <c r="R14" s="128"/>
      <c r="S14" s="128"/>
      <c r="T14" s="128"/>
      <c r="U14" s="128"/>
      <c r="V14" s="128"/>
    </row>
    <row r="15" spans="1:22" ht="17.25" customHeight="1" x14ac:dyDescent="0.2">
      <c r="A15" s="128"/>
      <c r="B15" s="229" t="s">
        <v>168</v>
      </c>
      <c r="C15" s="227"/>
      <c r="D15" s="227"/>
      <c r="E15" s="227"/>
      <c r="F15" s="227"/>
      <c r="G15" s="227"/>
      <c r="H15" s="227"/>
      <c r="I15" s="227"/>
      <c r="J15" s="227"/>
      <c r="K15" s="230"/>
      <c r="L15" s="128"/>
      <c r="M15" s="128"/>
      <c r="N15" s="128"/>
      <c r="O15" s="128"/>
      <c r="P15" s="128"/>
      <c r="Q15" s="128"/>
      <c r="R15" s="128"/>
      <c r="S15" s="128"/>
      <c r="T15" s="128"/>
      <c r="U15" s="128"/>
      <c r="V15" s="128"/>
    </row>
    <row r="16" spans="1:22" ht="17.25" hidden="1" customHeight="1" x14ac:dyDescent="0.2">
      <c r="A16" s="128"/>
      <c r="B16" s="240" t="s">
        <v>264</v>
      </c>
      <c r="C16" s="241"/>
      <c r="D16" s="241"/>
      <c r="E16" s="241"/>
      <c r="F16" s="241"/>
      <c r="G16" s="241"/>
      <c r="H16" s="241"/>
      <c r="I16" s="241"/>
      <c r="J16" s="241"/>
      <c r="K16" s="242"/>
      <c r="L16" s="128"/>
      <c r="M16" s="128"/>
      <c r="N16" s="128"/>
      <c r="O16" s="128"/>
      <c r="P16" s="128"/>
      <c r="Q16" s="128"/>
      <c r="R16" s="128"/>
      <c r="S16" s="128"/>
      <c r="T16" s="128"/>
      <c r="U16" s="128"/>
      <c r="V16" s="128"/>
    </row>
    <row r="17" spans="1:22" ht="17.25" customHeight="1" x14ac:dyDescent="0.2">
      <c r="A17" s="128"/>
      <c r="B17" s="240"/>
      <c r="C17" s="241"/>
      <c r="D17" s="241"/>
      <c r="E17" s="241"/>
      <c r="F17" s="241"/>
      <c r="G17" s="241"/>
      <c r="H17" s="241"/>
      <c r="I17" s="241"/>
      <c r="J17" s="241"/>
      <c r="K17" s="242"/>
      <c r="L17" s="128"/>
      <c r="M17" s="128"/>
      <c r="N17" s="128"/>
      <c r="O17" s="128"/>
      <c r="P17" s="128"/>
      <c r="Q17" s="128"/>
      <c r="R17" s="128"/>
      <c r="S17" s="128"/>
      <c r="T17" s="128"/>
      <c r="U17" s="128"/>
      <c r="V17" s="128"/>
    </row>
    <row r="18" spans="1:22" ht="17.25" customHeight="1" x14ac:dyDescent="0.2">
      <c r="A18" s="128"/>
      <c r="B18" s="240"/>
      <c r="C18" s="241"/>
      <c r="D18" s="241"/>
      <c r="E18" s="241"/>
      <c r="F18" s="241"/>
      <c r="G18" s="241"/>
      <c r="H18" s="241"/>
      <c r="I18" s="241"/>
      <c r="J18" s="241"/>
      <c r="K18" s="242"/>
      <c r="L18" s="128"/>
      <c r="M18" s="128"/>
      <c r="N18" s="128"/>
      <c r="O18" s="128"/>
      <c r="P18" s="128"/>
      <c r="Q18" s="128"/>
      <c r="R18" s="128"/>
      <c r="S18" s="128"/>
      <c r="T18" s="128"/>
      <c r="U18" s="128"/>
      <c r="V18" s="128"/>
    </row>
    <row r="19" spans="1:22" ht="243.75" customHeight="1" x14ac:dyDescent="0.2">
      <c r="A19" s="128"/>
      <c r="B19" s="229"/>
      <c r="C19" s="227"/>
      <c r="D19" s="227"/>
      <c r="E19" s="227"/>
      <c r="F19" s="227"/>
      <c r="G19" s="227"/>
      <c r="H19" s="227"/>
      <c r="I19" s="227"/>
      <c r="J19" s="227"/>
      <c r="K19" s="230"/>
      <c r="L19" s="128"/>
      <c r="M19" s="128"/>
      <c r="N19" s="128"/>
      <c r="O19" s="128"/>
      <c r="P19" s="128"/>
      <c r="Q19" s="128"/>
      <c r="R19" s="128"/>
      <c r="S19" s="128"/>
      <c r="T19" s="128"/>
      <c r="U19" s="128"/>
      <c r="V19" s="128"/>
    </row>
    <row r="20" spans="1:22" ht="17.25" customHeight="1" x14ac:dyDescent="0.2">
      <c r="A20" s="228"/>
      <c r="B20" s="229" t="s">
        <v>265</v>
      </c>
      <c r="C20" s="227"/>
      <c r="D20" s="227"/>
      <c r="E20" s="227"/>
      <c r="F20" s="227"/>
      <c r="G20" s="227"/>
      <c r="H20" s="227"/>
      <c r="I20" s="227"/>
      <c r="J20" s="227"/>
      <c r="K20" s="230"/>
      <c r="L20" s="128"/>
      <c r="M20" s="128"/>
      <c r="N20" s="128"/>
      <c r="O20" s="128"/>
      <c r="P20" s="128"/>
      <c r="Q20" s="128"/>
      <c r="R20" s="128"/>
      <c r="S20" s="128"/>
      <c r="T20" s="128"/>
      <c r="U20" s="128"/>
      <c r="V20" s="128"/>
    </row>
    <row r="21" spans="1:22" ht="17.25" customHeight="1" x14ac:dyDescent="0.2">
      <c r="A21" s="228"/>
      <c r="B21" s="229"/>
      <c r="C21" s="227"/>
      <c r="D21" s="227"/>
      <c r="E21" s="227"/>
      <c r="F21" s="227"/>
      <c r="G21" s="227"/>
      <c r="H21" s="227"/>
      <c r="I21" s="227"/>
      <c r="J21" s="227"/>
      <c r="K21" s="230"/>
      <c r="L21" s="128"/>
      <c r="M21" s="128"/>
      <c r="N21" s="128"/>
      <c r="O21" s="128"/>
      <c r="P21" s="128"/>
      <c r="Q21" s="128"/>
      <c r="R21" s="128"/>
      <c r="S21" s="128"/>
      <c r="T21" s="128"/>
      <c r="U21" s="128"/>
      <c r="V21" s="128"/>
    </row>
    <row r="22" spans="1:22" ht="17.25" customHeight="1" x14ac:dyDescent="0.2">
      <c r="A22" s="228"/>
      <c r="B22" s="229"/>
      <c r="C22" s="227"/>
      <c r="D22" s="227"/>
      <c r="E22" s="227"/>
      <c r="F22" s="227"/>
      <c r="G22" s="227"/>
      <c r="H22" s="227"/>
      <c r="I22" s="227"/>
      <c r="J22" s="227"/>
      <c r="K22" s="230"/>
      <c r="L22" s="128"/>
      <c r="M22" s="128"/>
      <c r="N22" s="128"/>
      <c r="O22" s="128"/>
      <c r="P22" s="128"/>
      <c r="Q22" s="128"/>
      <c r="R22" s="128"/>
      <c r="S22" s="128"/>
      <c r="T22" s="128"/>
      <c r="U22" s="128"/>
      <c r="V22" s="128"/>
    </row>
    <row r="23" spans="1:22" x14ac:dyDescent="0.2">
      <c r="A23" s="228"/>
      <c r="B23" s="229"/>
      <c r="C23" s="227"/>
      <c r="D23" s="227"/>
      <c r="E23" s="227"/>
      <c r="F23" s="227"/>
      <c r="G23" s="227"/>
      <c r="H23" s="227"/>
      <c r="I23" s="227"/>
      <c r="J23" s="227"/>
      <c r="K23" s="230"/>
      <c r="L23" s="128"/>
      <c r="M23" s="128"/>
      <c r="N23" s="128"/>
      <c r="O23" s="128"/>
      <c r="P23" s="128"/>
      <c r="Q23" s="128"/>
      <c r="R23" s="128"/>
      <c r="S23" s="128"/>
      <c r="T23" s="128"/>
      <c r="U23" s="128"/>
      <c r="V23" s="128"/>
    </row>
    <row r="24" spans="1:22" x14ac:dyDescent="0.2">
      <c r="A24" s="228"/>
      <c r="B24" s="229"/>
      <c r="C24" s="227"/>
      <c r="D24" s="227"/>
      <c r="E24" s="227"/>
      <c r="F24" s="227"/>
      <c r="G24" s="227"/>
      <c r="H24" s="227"/>
      <c r="I24" s="227"/>
      <c r="J24" s="227"/>
      <c r="K24" s="230"/>
      <c r="L24" s="128"/>
      <c r="M24" s="128"/>
      <c r="N24" s="128"/>
      <c r="O24" s="128"/>
      <c r="P24" s="128"/>
      <c r="Q24" s="128"/>
      <c r="R24" s="128"/>
      <c r="S24" s="128"/>
      <c r="T24" s="128"/>
      <c r="U24" s="128"/>
      <c r="V24" s="128"/>
    </row>
    <row r="25" spans="1:22" ht="210" customHeight="1" x14ac:dyDescent="0.2">
      <c r="A25" s="128"/>
      <c r="B25" s="229"/>
      <c r="C25" s="227"/>
      <c r="D25" s="227"/>
      <c r="E25" s="227"/>
      <c r="F25" s="227"/>
      <c r="G25" s="227"/>
      <c r="H25" s="227"/>
      <c r="I25" s="227"/>
      <c r="J25" s="227"/>
      <c r="K25" s="230"/>
      <c r="L25" s="128"/>
      <c r="M25" s="128"/>
      <c r="N25" s="128"/>
      <c r="O25" s="128"/>
      <c r="P25" s="128"/>
      <c r="Q25" s="128"/>
      <c r="R25" s="128"/>
      <c r="S25" s="128"/>
      <c r="T25" s="128"/>
      <c r="U25" s="128"/>
      <c r="V25" s="128"/>
    </row>
    <row r="26" spans="1:22" ht="15.75" customHeight="1" x14ac:dyDescent="0.25">
      <c r="A26" s="128"/>
      <c r="B26" s="231" t="s">
        <v>261</v>
      </c>
      <c r="C26" s="232"/>
      <c r="D26" s="232"/>
      <c r="E26" s="232"/>
      <c r="F26" s="232"/>
      <c r="G26" s="232"/>
      <c r="H26" s="232"/>
      <c r="I26" s="232"/>
      <c r="J26" s="232"/>
      <c r="K26" s="233"/>
      <c r="L26" s="128"/>
      <c r="M26" s="128"/>
      <c r="N26" s="128"/>
      <c r="O26" s="128"/>
      <c r="P26" s="128"/>
      <c r="Q26" s="128"/>
      <c r="R26" s="128"/>
      <c r="S26" s="128"/>
      <c r="T26" s="128"/>
      <c r="U26" s="128"/>
      <c r="V26" s="128"/>
    </row>
    <row r="27" spans="1:22" ht="15.75" x14ac:dyDescent="0.25">
      <c r="A27" s="128"/>
      <c r="B27" s="125"/>
      <c r="C27" s="126"/>
      <c r="D27" s="126"/>
      <c r="E27" s="126"/>
      <c r="F27" s="126"/>
      <c r="G27" s="126"/>
      <c r="H27" s="126"/>
      <c r="I27" s="126"/>
      <c r="J27" s="126"/>
      <c r="K27" s="127"/>
      <c r="L27" s="128"/>
      <c r="M27" s="128"/>
      <c r="N27" s="128"/>
      <c r="O27" s="128"/>
      <c r="P27" s="128"/>
      <c r="Q27" s="128"/>
      <c r="R27" s="128"/>
      <c r="S27" s="128"/>
      <c r="T27" s="128"/>
      <c r="U27" s="128"/>
      <c r="V27" s="128"/>
    </row>
    <row r="28" spans="1:22" ht="15.75" x14ac:dyDescent="0.25">
      <c r="A28" s="128"/>
      <c r="B28" s="125"/>
      <c r="C28" s="126"/>
      <c r="D28" s="126"/>
      <c r="E28" s="126"/>
      <c r="F28" s="126"/>
      <c r="G28" s="126"/>
      <c r="H28" s="126"/>
      <c r="I28" s="126"/>
      <c r="J28" s="126"/>
      <c r="K28" s="127"/>
      <c r="L28" s="128"/>
      <c r="M28" s="128"/>
      <c r="N28" s="128"/>
      <c r="O28" s="128"/>
      <c r="P28" s="128"/>
      <c r="Q28" s="128"/>
      <c r="R28" s="128"/>
      <c r="S28" s="128"/>
      <c r="T28" s="128"/>
      <c r="U28" s="128"/>
      <c r="V28" s="128"/>
    </row>
    <row r="29" spans="1:22" ht="15.75" x14ac:dyDescent="0.25">
      <c r="A29" s="128"/>
      <c r="B29" s="125"/>
      <c r="C29" s="126"/>
      <c r="D29" s="126"/>
      <c r="E29" s="126"/>
      <c r="F29" s="126"/>
      <c r="G29" s="126"/>
      <c r="H29" s="126"/>
      <c r="I29" s="126"/>
      <c r="J29" s="126"/>
      <c r="K29" s="127"/>
      <c r="L29" s="128"/>
      <c r="M29" s="128"/>
      <c r="N29" s="128"/>
      <c r="O29" s="128"/>
      <c r="P29" s="128"/>
      <c r="Q29" s="128"/>
      <c r="R29" s="128"/>
      <c r="S29" s="128"/>
      <c r="T29" s="128"/>
      <c r="U29" s="128"/>
      <c r="V29" s="128"/>
    </row>
    <row r="30" spans="1:22" ht="15.75" x14ac:dyDescent="0.25">
      <c r="A30" s="128"/>
      <c r="B30" s="150"/>
      <c r="C30" s="151"/>
      <c r="D30" s="151"/>
      <c r="E30" s="151"/>
      <c r="F30" s="151"/>
      <c r="G30" s="151"/>
      <c r="H30" s="151"/>
      <c r="I30" s="151"/>
      <c r="J30" s="151"/>
      <c r="K30" s="152"/>
      <c r="L30" s="128"/>
      <c r="M30" s="128"/>
      <c r="N30" s="128"/>
      <c r="O30" s="128"/>
      <c r="P30" s="128"/>
      <c r="Q30" s="128"/>
      <c r="R30" s="128"/>
      <c r="S30" s="128"/>
      <c r="T30" s="128"/>
      <c r="U30" s="128"/>
      <c r="V30" s="128"/>
    </row>
    <row r="31" spans="1:22" ht="15.75" x14ac:dyDescent="0.25">
      <c r="A31" s="128"/>
      <c r="B31" s="150"/>
      <c r="C31" s="151"/>
      <c r="D31" s="151"/>
      <c r="E31" s="151"/>
      <c r="F31" s="151"/>
      <c r="G31" s="151"/>
      <c r="H31" s="151"/>
      <c r="I31" s="151"/>
      <c r="J31" s="151"/>
      <c r="K31" s="152"/>
      <c r="L31" s="128"/>
      <c r="M31" s="128"/>
      <c r="N31" s="128"/>
      <c r="O31" s="128"/>
      <c r="P31" s="128"/>
      <c r="Q31" s="128"/>
      <c r="R31" s="128"/>
      <c r="S31" s="128"/>
      <c r="T31" s="128"/>
      <c r="U31" s="128"/>
      <c r="V31" s="128"/>
    </row>
    <row r="32" spans="1:22" ht="15.75" x14ac:dyDescent="0.25">
      <c r="A32" s="128"/>
      <c r="B32" s="150"/>
      <c r="C32" s="151"/>
      <c r="D32" s="151"/>
      <c r="E32" s="151"/>
      <c r="F32" s="151"/>
      <c r="G32" s="151"/>
      <c r="H32" s="151"/>
      <c r="I32" s="151"/>
      <c r="J32" s="151"/>
      <c r="K32" s="152"/>
      <c r="L32" s="128"/>
      <c r="M32" s="128"/>
      <c r="N32" s="128"/>
      <c r="O32" s="128"/>
      <c r="P32" s="128"/>
      <c r="Q32" s="128"/>
      <c r="R32" s="128"/>
      <c r="S32" s="128"/>
      <c r="T32" s="128"/>
      <c r="U32" s="128"/>
      <c r="V32" s="128"/>
    </row>
    <row r="33" spans="1:22" ht="15.75" x14ac:dyDescent="0.25">
      <c r="A33" s="128"/>
      <c r="B33" s="150"/>
      <c r="C33" s="151"/>
      <c r="D33" s="151"/>
      <c r="E33" s="151"/>
      <c r="F33" s="151"/>
      <c r="G33" s="151"/>
      <c r="H33" s="151"/>
      <c r="I33" s="151"/>
      <c r="J33" s="151"/>
      <c r="K33" s="152"/>
      <c r="L33" s="128"/>
      <c r="M33" s="128"/>
      <c r="N33" s="128"/>
      <c r="O33" s="128"/>
      <c r="P33" s="128"/>
      <c r="Q33" s="128"/>
      <c r="R33" s="128"/>
      <c r="S33" s="128"/>
      <c r="T33" s="128"/>
      <c r="U33" s="128"/>
      <c r="V33" s="128"/>
    </row>
    <row r="34" spans="1:22" ht="15.75" x14ac:dyDescent="0.25">
      <c r="A34" s="128"/>
      <c r="B34" s="150"/>
      <c r="C34" s="151"/>
      <c r="D34" s="151"/>
      <c r="E34" s="151"/>
      <c r="F34" s="151"/>
      <c r="G34" s="151"/>
      <c r="H34" s="151"/>
      <c r="I34" s="151"/>
      <c r="J34" s="151"/>
      <c r="K34" s="152"/>
      <c r="L34" s="128"/>
      <c r="M34" s="128"/>
      <c r="N34" s="128"/>
      <c r="O34" s="128"/>
      <c r="P34" s="128"/>
      <c r="Q34" s="128"/>
      <c r="R34" s="128"/>
      <c r="S34" s="128"/>
      <c r="T34" s="128"/>
      <c r="U34" s="128"/>
      <c r="V34" s="128"/>
    </row>
    <row r="35" spans="1:22" ht="15.75" x14ac:dyDescent="0.25">
      <c r="A35" s="128"/>
      <c r="B35" s="150"/>
      <c r="C35" s="151"/>
      <c r="D35" s="151"/>
      <c r="E35" s="151"/>
      <c r="F35" s="151"/>
      <c r="G35" s="151"/>
      <c r="H35" s="151"/>
      <c r="I35" s="151"/>
      <c r="J35" s="151"/>
      <c r="K35" s="152"/>
      <c r="L35" s="128"/>
      <c r="M35" s="128"/>
      <c r="N35" s="128"/>
      <c r="O35" s="128"/>
      <c r="P35" s="128"/>
      <c r="Q35" s="128"/>
      <c r="R35" s="128"/>
      <c r="S35" s="128"/>
      <c r="T35" s="128"/>
      <c r="U35" s="128"/>
      <c r="V35" s="128"/>
    </row>
    <row r="36" spans="1:22" ht="15.75" x14ac:dyDescent="0.25">
      <c r="A36" s="128"/>
      <c r="B36" s="150"/>
      <c r="C36" s="151"/>
      <c r="D36" s="151"/>
      <c r="E36" s="151"/>
      <c r="F36" s="151"/>
      <c r="G36" s="151"/>
      <c r="H36" s="151"/>
      <c r="I36" s="151"/>
      <c r="J36" s="151"/>
      <c r="K36" s="152"/>
      <c r="L36" s="128"/>
      <c r="M36" s="128"/>
      <c r="N36" s="128"/>
      <c r="O36" s="128"/>
      <c r="P36" s="128"/>
      <c r="Q36" s="128"/>
      <c r="R36" s="128"/>
      <c r="S36" s="128"/>
      <c r="T36" s="128"/>
      <c r="U36" s="128"/>
      <c r="V36" s="128"/>
    </row>
    <row r="37" spans="1:22" ht="15.75" x14ac:dyDescent="0.25">
      <c r="A37" s="128"/>
      <c r="B37" s="150"/>
      <c r="C37" s="151"/>
      <c r="D37" s="151"/>
      <c r="E37" s="151"/>
      <c r="F37" s="151"/>
      <c r="G37" s="151"/>
      <c r="H37" s="151"/>
      <c r="I37" s="151"/>
      <c r="J37" s="151"/>
      <c r="K37" s="152"/>
      <c r="L37" s="128"/>
      <c r="M37" s="128"/>
      <c r="N37" s="128"/>
      <c r="O37" s="128"/>
      <c r="P37" s="128"/>
      <c r="Q37" s="128"/>
      <c r="R37" s="128"/>
      <c r="S37" s="128"/>
      <c r="T37" s="128"/>
      <c r="U37" s="128"/>
      <c r="V37" s="128"/>
    </row>
    <row r="38" spans="1:22" ht="15.75" x14ac:dyDescent="0.25">
      <c r="A38" s="128"/>
      <c r="B38" s="150"/>
      <c r="C38" s="151"/>
      <c r="D38" s="151"/>
      <c r="E38" s="151"/>
      <c r="F38" s="151"/>
      <c r="G38" s="151"/>
      <c r="H38" s="151"/>
      <c r="I38" s="151"/>
      <c r="J38" s="151"/>
      <c r="K38" s="152"/>
      <c r="L38" s="128"/>
      <c r="M38" s="128"/>
      <c r="N38" s="128"/>
      <c r="O38" s="128"/>
      <c r="P38" s="128"/>
      <c r="Q38" s="128"/>
      <c r="R38" s="128"/>
      <c r="S38" s="128"/>
      <c r="T38" s="128"/>
      <c r="U38" s="128"/>
      <c r="V38" s="128"/>
    </row>
    <row r="39" spans="1:22" ht="15.75" x14ac:dyDescent="0.25">
      <c r="A39" s="128"/>
      <c r="B39" s="150"/>
      <c r="C39" s="151"/>
      <c r="D39" s="151"/>
      <c r="E39" s="151"/>
      <c r="F39" s="151"/>
      <c r="G39" s="151"/>
      <c r="H39" s="151"/>
      <c r="I39" s="151"/>
      <c r="J39" s="151"/>
      <c r="K39" s="152"/>
      <c r="L39" s="128"/>
      <c r="M39" s="128"/>
      <c r="N39" s="128"/>
      <c r="O39" s="128"/>
      <c r="P39" s="128"/>
      <c r="Q39" s="128"/>
      <c r="R39" s="128"/>
      <c r="S39" s="128"/>
      <c r="T39" s="128"/>
      <c r="U39" s="128"/>
      <c r="V39" s="128"/>
    </row>
    <row r="40" spans="1:22" ht="15.75" x14ac:dyDescent="0.25">
      <c r="A40" s="128"/>
      <c r="B40" s="150"/>
      <c r="C40" s="151"/>
      <c r="D40" s="151"/>
      <c r="E40" s="151"/>
      <c r="F40" s="151"/>
      <c r="G40" s="151"/>
      <c r="H40" s="151"/>
      <c r="I40" s="151"/>
      <c r="J40" s="151"/>
      <c r="K40" s="152"/>
      <c r="L40" s="128"/>
      <c r="M40" s="128"/>
      <c r="N40" s="128"/>
      <c r="O40" s="128"/>
      <c r="P40" s="128"/>
      <c r="Q40" s="128"/>
      <c r="R40" s="128"/>
      <c r="S40" s="128"/>
      <c r="T40" s="128"/>
      <c r="U40" s="128"/>
      <c r="V40" s="128"/>
    </row>
    <row r="41" spans="1:22" ht="15.75" x14ac:dyDescent="0.25">
      <c r="A41" s="128"/>
      <c r="B41" s="150"/>
      <c r="C41" s="151"/>
      <c r="D41" s="151"/>
      <c r="E41" s="151"/>
      <c r="F41" s="151"/>
      <c r="G41" s="151"/>
      <c r="H41" s="151"/>
      <c r="I41" s="151"/>
      <c r="J41" s="151"/>
      <c r="K41" s="152"/>
      <c r="L41" s="128"/>
      <c r="M41" s="128"/>
      <c r="N41" s="128"/>
      <c r="O41" s="128"/>
      <c r="P41" s="128"/>
      <c r="Q41" s="128"/>
      <c r="R41" s="128"/>
      <c r="S41" s="128"/>
      <c r="T41" s="128"/>
      <c r="U41" s="128"/>
      <c r="V41" s="128"/>
    </row>
    <row r="42" spans="1:22" ht="15.75" x14ac:dyDescent="0.25">
      <c r="A42" s="128"/>
      <c r="B42" s="125"/>
      <c r="C42" s="126"/>
      <c r="D42" s="126"/>
      <c r="E42" s="126"/>
      <c r="F42" s="126"/>
      <c r="G42" s="126"/>
      <c r="H42" s="126"/>
      <c r="I42" s="126"/>
      <c r="J42" s="126"/>
      <c r="K42" s="127"/>
      <c r="L42" s="128"/>
      <c r="M42" s="128"/>
      <c r="N42" s="128"/>
      <c r="O42" s="128"/>
      <c r="P42" s="128"/>
      <c r="Q42" s="128"/>
      <c r="R42" s="128"/>
      <c r="S42" s="128"/>
      <c r="T42" s="128"/>
      <c r="U42" s="128"/>
      <c r="V42" s="128"/>
    </row>
    <row r="43" spans="1:22" ht="15.75" x14ac:dyDescent="0.25">
      <c r="A43" s="128"/>
      <c r="B43" s="125"/>
      <c r="C43" s="126"/>
      <c r="D43" s="126"/>
      <c r="E43" s="126"/>
      <c r="F43" s="126"/>
      <c r="G43" s="126"/>
      <c r="H43" s="126"/>
      <c r="I43" s="126"/>
      <c r="J43" s="126"/>
      <c r="K43" s="127"/>
      <c r="L43" s="128"/>
      <c r="M43" s="128"/>
      <c r="N43" s="128"/>
      <c r="O43" s="128"/>
      <c r="P43" s="128"/>
      <c r="Q43" s="128"/>
      <c r="R43" s="128"/>
      <c r="S43" s="128"/>
      <c r="T43" s="128"/>
      <c r="U43" s="128"/>
      <c r="V43" s="128"/>
    </row>
    <row r="44" spans="1:22" ht="15.75" x14ac:dyDescent="0.25">
      <c r="A44" s="128"/>
      <c r="B44" s="125"/>
      <c r="C44" s="126"/>
      <c r="D44" s="126"/>
      <c r="E44" s="126"/>
      <c r="F44" s="126"/>
      <c r="G44" s="126"/>
      <c r="H44" s="126"/>
      <c r="I44" s="126"/>
      <c r="J44" s="126"/>
      <c r="K44" s="127"/>
      <c r="L44" s="128"/>
      <c r="M44" s="128"/>
      <c r="N44" s="128"/>
      <c r="O44" s="128"/>
      <c r="P44" s="128"/>
      <c r="Q44" s="128"/>
      <c r="R44" s="128"/>
      <c r="S44" s="128"/>
      <c r="T44" s="128"/>
      <c r="U44" s="128"/>
      <c r="V44" s="128"/>
    </row>
    <row r="45" spans="1:22" ht="15.75" x14ac:dyDescent="0.25">
      <c r="A45" s="128"/>
      <c r="B45" s="125"/>
      <c r="C45" s="126"/>
      <c r="D45" s="126"/>
      <c r="E45" s="126"/>
      <c r="F45" s="126"/>
      <c r="G45" s="126"/>
      <c r="H45" s="126"/>
      <c r="I45" s="126"/>
      <c r="J45" s="126"/>
      <c r="K45" s="127"/>
      <c r="L45" s="128"/>
      <c r="M45" s="128"/>
      <c r="N45" s="128"/>
      <c r="O45" s="128"/>
      <c r="P45" s="128"/>
      <c r="Q45" s="128"/>
      <c r="R45" s="128"/>
      <c r="S45" s="128"/>
      <c r="T45" s="128"/>
      <c r="U45" s="128"/>
      <c r="V45" s="128"/>
    </row>
    <row r="46" spans="1:22" ht="15.75" x14ac:dyDescent="0.25">
      <c r="A46" s="128"/>
      <c r="B46" s="125"/>
      <c r="C46" s="126"/>
      <c r="D46" s="126"/>
      <c r="E46" s="126"/>
      <c r="F46" s="126"/>
      <c r="G46" s="126"/>
      <c r="H46" s="126"/>
      <c r="I46" s="126"/>
      <c r="J46" s="126"/>
      <c r="K46" s="127"/>
      <c r="L46" s="128"/>
      <c r="M46" s="128"/>
      <c r="N46" s="128"/>
      <c r="O46" s="128"/>
      <c r="P46" s="128"/>
      <c r="Q46" s="128"/>
      <c r="R46" s="128"/>
      <c r="S46" s="128"/>
      <c r="T46" s="128"/>
      <c r="U46" s="128"/>
      <c r="V46" s="128"/>
    </row>
    <row r="47" spans="1:22" ht="15.75" x14ac:dyDescent="0.25">
      <c r="A47" s="128"/>
      <c r="B47" s="125"/>
      <c r="C47" s="126"/>
      <c r="D47" s="126"/>
      <c r="E47" s="126"/>
      <c r="F47" s="126"/>
      <c r="G47" s="126"/>
      <c r="H47" s="126"/>
      <c r="I47" s="126"/>
      <c r="J47" s="126"/>
      <c r="K47" s="127"/>
      <c r="L47" s="128"/>
      <c r="M47" s="128"/>
      <c r="N47" s="128"/>
      <c r="O47" s="128"/>
      <c r="P47" s="128"/>
      <c r="Q47" s="128"/>
      <c r="R47" s="128"/>
      <c r="S47" s="128"/>
      <c r="T47" s="128"/>
      <c r="U47" s="128"/>
      <c r="V47" s="128"/>
    </row>
    <row r="48" spans="1:22" ht="15.75" x14ac:dyDescent="0.25">
      <c r="A48" s="128"/>
      <c r="B48" s="125"/>
      <c r="C48" s="126"/>
      <c r="D48" s="126"/>
      <c r="E48" s="126"/>
      <c r="F48" s="126"/>
      <c r="G48" s="126"/>
      <c r="H48" s="126"/>
      <c r="I48" s="126"/>
      <c r="J48" s="126"/>
      <c r="K48" s="127"/>
      <c r="L48" s="128"/>
      <c r="M48" s="128"/>
      <c r="N48" s="128"/>
      <c r="O48" s="128"/>
      <c r="P48" s="128"/>
      <c r="Q48" s="128"/>
      <c r="R48" s="128"/>
      <c r="S48" s="128"/>
      <c r="T48" s="128"/>
      <c r="U48" s="128"/>
      <c r="V48" s="128"/>
    </row>
    <row r="49" spans="1:22" ht="15.75" x14ac:dyDescent="0.25">
      <c r="A49" s="128"/>
      <c r="B49" s="125"/>
      <c r="C49" s="126"/>
      <c r="D49" s="126"/>
      <c r="E49" s="126"/>
      <c r="F49" s="126"/>
      <c r="G49" s="126"/>
      <c r="H49" s="126"/>
      <c r="I49" s="126"/>
      <c r="J49" s="126"/>
      <c r="K49" s="127"/>
      <c r="L49" s="128"/>
      <c r="M49" s="128"/>
      <c r="N49" s="128"/>
      <c r="O49" s="128"/>
      <c r="P49" s="128"/>
      <c r="Q49" s="128"/>
      <c r="R49" s="128"/>
      <c r="S49" s="128"/>
      <c r="T49" s="128"/>
      <c r="U49" s="128"/>
      <c r="V49" s="128"/>
    </row>
    <row r="50" spans="1:22" ht="15" customHeight="1" x14ac:dyDescent="0.2">
      <c r="A50" s="128"/>
      <c r="B50" s="229" t="s">
        <v>266</v>
      </c>
      <c r="C50" s="227"/>
      <c r="D50" s="227"/>
      <c r="E50" s="227"/>
      <c r="F50" s="227"/>
      <c r="G50" s="227"/>
      <c r="H50" s="227"/>
      <c r="I50" s="227"/>
      <c r="J50" s="227"/>
      <c r="K50" s="230"/>
      <c r="L50" s="128"/>
      <c r="M50" s="128"/>
      <c r="N50" s="128"/>
      <c r="O50" s="128"/>
      <c r="P50" s="128"/>
      <c r="Q50" s="128"/>
      <c r="R50" s="128"/>
      <c r="S50" s="128"/>
      <c r="T50" s="128"/>
      <c r="U50" s="128"/>
      <c r="V50" s="128"/>
    </row>
    <row r="51" spans="1:22" x14ac:dyDescent="0.2">
      <c r="A51" s="128"/>
      <c r="B51" s="229"/>
      <c r="C51" s="227"/>
      <c r="D51" s="227"/>
      <c r="E51" s="227"/>
      <c r="F51" s="227"/>
      <c r="G51" s="227"/>
      <c r="H51" s="227"/>
      <c r="I51" s="227"/>
      <c r="J51" s="227"/>
      <c r="K51" s="230"/>
      <c r="L51" s="128"/>
      <c r="M51" s="128"/>
      <c r="N51" s="128"/>
      <c r="O51" s="128"/>
      <c r="P51" s="128"/>
      <c r="Q51" s="128"/>
      <c r="R51" s="128"/>
      <c r="S51" s="128"/>
      <c r="T51" s="128"/>
      <c r="U51" s="128"/>
      <c r="V51" s="128"/>
    </row>
    <row r="52" spans="1:22" x14ac:dyDescent="0.2">
      <c r="A52" s="128"/>
      <c r="B52" s="229"/>
      <c r="C52" s="227"/>
      <c r="D52" s="227"/>
      <c r="E52" s="227"/>
      <c r="F52" s="227"/>
      <c r="G52" s="227"/>
      <c r="H52" s="227"/>
      <c r="I52" s="227"/>
      <c r="J52" s="227"/>
      <c r="K52" s="230"/>
      <c r="L52" s="128"/>
      <c r="M52" s="128"/>
      <c r="N52" s="128"/>
      <c r="O52" s="128"/>
      <c r="P52" s="128"/>
      <c r="Q52" s="128"/>
      <c r="R52" s="128"/>
      <c r="S52" s="128"/>
      <c r="T52" s="128"/>
      <c r="U52" s="128"/>
      <c r="V52" s="128"/>
    </row>
    <row r="53" spans="1:22" ht="15" x14ac:dyDescent="0.2">
      <c r="A53" s="128"/>
      <c r="B53" s="229"/>
      <c r="C53" s="227"/>
      <c r="D53" s="227"/>
      <c r="E53" s="227"/>
      <c r="F53" s="227"/>
      <c r="G53" s="227"/>
      <c r="H53" s="227"/>
      <c r="I53" s="227"/>
      <c r="J53" s="227"/>
      <c r="K53" s="230"/>
      <c r="L53" s="128"/>
      <c r="M53" s="128"/>
      <c r="N53" s="128"/>
      <c r="O53" s="128"/>
      <c r="P53" s="128"/>
      <c r="Q53" s="128"/>
      <c r="R53" s="128"/>
      <c r="S53" s="128"/>
      <c r="T53" s="128"/>
      <c r="U53" s="128"/>
      <c r="V53" s="128"/>
    </row>
    <row r="54" spans="1:22" ht="15" x14ac:dyDescent="0.2">
      <c r="A54" s="128"/>
      <c r="B54" s="122"/>
      <c r="C54" s="123"/>
      <c r="D54" s="123"/>
      <c r="E54" s="123"/>
      <c r="F54" s="123"/>
      <c r="G54" s="123"/>
      <c r="H54" s="123"/>
      <c r="I54" s="123"/>
      <c r="J54" s="123"/>
      <c r="K54" s="124"/>
      <c r="L54" s="128"/>
      <c r="M54" s="128"/>
      <c r="N54" s="128"/>
      <c r="O54" s="128"/>
      <c r="P54" s="128"/>
      <c r="Q54" s="128"/>
      <c r="R54" s="128"/>
      <c r="S54" s="128"/>
      <c r="T54" s="128"/>
      <c r="U54" s="128"/>
      <c r="V54" s="128"/>
    </row>
    <row r="55" spans="1:22" ht="15" x14ac:dyDescent="0.2">
      <c r="A55" s="128"/>
      <c r="B55" s="122"/>
      <c r="C55" s="123"/>
      <c r="D55" s="123"/>
      <c r="E55" s="123"/>
      <c r="F55" s="123"/>
      <c r="G55" s="123"/>
      <c r="H55" s="123"/>
      <c r="I55" s="123"/>
      <c r="J55" s="123"/>
      <c r="K55" s="124"/>
      <c r="L55" s="128"/>
      <c r="M55" s="128"/>
      <c r="N55" s="128"/>
      <c r="O55" s="128"/>
      <c r="P55" s="128"/>
      <c r="Q55" s="128"/>
      <c r="R55" s="128"/>
      <c r="S55" s="128"/>
      <c r="T55" s="128"/>
      <c r="U55" s="128"/>
      <c r="V55" s="128"/>
    </row>
    <row r="56" spans="1:22" ht="15" x14ac:dyDescent="0.2">
      <c r="A56" s="128"/>
      <c r="B56" s="122"/>
      <c r="C56" s="123"/>
      <c r="D56" s="123"/>
      <c r="E56" s="123"/>
      <c r="F56" s="123"/>
      <c r="G56" s="123"/>
      <c r="H56" s="123"/>
      <c r="I56" s="123"/>
      <c r="J56" s="123"/>
      <c r="K56" s="124"/>
      <c r="L56" s="128"/>
      <c r="M56" s="128"/>
      <c r="N56" s="128"/>
      <c r="O56" s="128"/>
      <c r="P56" s="128"/>
      <c r="Q56" s="128"/>
      <c r="R56" s="128"/>
      <c r="S56" s="128"/>
      <c r="T56" s="128"/>
      <c r="U56" s="128"/>
      <c r="V56" s="128"/>
    </row>
    <row r="57" spans="1:22" ht="15" x14ac:dyDescent="0.2">
      <c r="A57" s="128"/>
      <c r="B57" s="122"/>
      <c r="C57" s="123"/>
      <c r="D57" s="123"/>
      <c r="E57" s="123"/>
      <c r="F57" s="123"/>
      <c r="G57" s="123"/>
      <c r="H57" s="123"/>
      <c r="I57" s="123"/>
      <c r="J57" s="123"/>
      <c r="K57" s="124"/>
      <c r="L57" s="128"/>
      <c r="M57" s="128"/>
      <c r="N57" s="128"/>
      <c r="O57" s="128"/>
      <c r="P57" s="128"/>
      <c r="Q57" s="128"/>
      <c r="R57" s="128"/>
      <c r="S57" s="128"/>
      <c r="T57" s="128"/>
      <c r="U57" s="128"/>
      <c r="V57" s="128"/>
    </row>
    <row r="58" spans="1:22" ht="15" x14ac:dyDescent="0.2">
      <c r="A58" s="128"/>
      <c r="B58" s="122"/>
      <c r="C58" s="123"/>
      <c r="D58" s="123"/>
      <c r="E58" s="123"/>
      <c r="F58" s="123"/>
      <c r="G58" s="123"/>
      <c r="H58" s="123"/>
      <c r="I58" s="123"/>
      <c r="J58" s="123"/>
      <c r="K58" s="124"/>
      <c r="L58" s="128"/>
      <c r="M58" s="128"/>
      <c r="N58" s="128"/>
      <c r="O58" s="128"/>
      <c r="P58" s="128"/>
      <c r="Q58" s="128"/>
      <c r="R58" s="128"/>
      <c r="S58" s="128"/>
      <c r="T58" s="128"/>
      <c r="U58" s="128"/>
      <c r="V58" s="128"/>
    </row>
    <row r="59" spans="1:22" ht="15" x14ac:dyDescent="0.2">
      <c r="A59" s="128"/>
      <c r="B59" s="122"/>
      <c r="C59" s="123"/>
      <c r="D59" s="123"/>
      <c r="E59" s="123"/>
      <c r="F59" s="123"/>
      <c r="G59" s="123"/>
      <c r="H59" s="123"/>
      <c r="I59" s="123"/>
      <c r="J59" s="123"/>
      <c r="K59" s="124"/>
      <c r="L59" s="128"/>
      <c r="M59" s="128"/>
      <c r="N59" s="128"/>
      <c r="O59" s="128"/>
      <c r="P59" s="128"/>
      <c r="Q59" s="128"/>
      <c r="R59" s="128"/>
      <c r="S59" s="128"/>
      <c r="T59" s="128"/>
      <c r="U59" s="128"/>
      <c r="V59" s="128"/>
    </row>
    <row r="60" spans="1:22" ht="15" x14ac:dyDescent="0.2">
      <c r="A60" s="128"/>
      <c r="B60" s="122"/>
      <c r="C60" s="123"/>
      <c r="D60" s="123"/>
      <c r="E60" s="123"/>
      <c r="F60" s="123"/>
      <c r="G60" s="123"/>
      <c r="H60" s="123"/>
      <c r="I60" s="123"/>
      <c r="J60" s="123"/>
      <c r="K60" s="124"/>
      <c r="L60" s="128"/>
      <c r="M60" s="128"/>
      <c r="N60" s="128"/>
      <c r="O60" s="128"/>
      <c r="P60" s="128"/>
      <c r="Q60" s="128"/>
      <c r="R60" s="128"/>
      <c r="S60" s="128"/>
      <c r="T60" s="128"/>
      <c r="U60" s="128"/>
      <c r="V60" s="128"/>
    </row>
    <row r="61" spans="1:22" ht="15" x14ac:dyDescent="0.2">
      <c r="A61" s="128"/>
      <c r="B61" s="122"/>
      <c r="C61" s="123"/>
      <c r="D61" s="123"/>
      <c r="E61" s="123"/>
      <c r="F61" s="123"/>
      <c r="G61" s="123"/>
      <c r="H61" s="123"/>
      <c r="I61" s="123"/>
      <c r="J61" s="123"/>
      <c r="K61" s="124"/>
      <c r="L61" s="128"/>
      <c r="M61" s="128"/>
      <c r="N61" s="128"/>
      <c r="O61" s="128"/>
      <c r="P61" s="128"/>
      <c r="Q61" s="128"/>
      <c r="R61" s="128"/>
      <c r="S61" s="128"/>
      <c r="T61" s="128"/>
      <c r="U61" s="128"/>
      <c r="V61" s="128"/>
    </row>
    <row r="62" spans="1:22" ht="15" x14ac:dyDescent="0.2">
      <c r="A62" s="128"/>
      <c r="B62" s="122"/>
      <c r="C62" s="123"/>
      <c r="D62" s="123"/>
      <c r="E62" s="123"/>
      <c r="F62" s="123"/>
      <c r="G62" s="123"/>
      <c r="H62" s="123"/>
      <c r="I62" s="123"/>
      <c r="J62" s="123"/>
      <c r="K62" s="124"/>
      <c r="L62" s="128"/>
      <c r="M62" s="128"/>
      <c r="N62" s="128"/>
      <c r="O62" s="128"/>
      <c r="P62" s="128"/>
      <c r="Q62" s="128"/>
      <c r="R62" s="128"/>
      <c r="S62" s="128"/>
      <c r="T62" s="128"/>
      <c r="U62" s="128"/>
      <c r="V62" s="128"/>
    </row>
    <row r="63" spans="1:22" ht="15" x14ac:dyDescent="0.2">
      <c r="A63" s="128"/>
      <c r="B63" s="122"/>
      <c r="C63" s="123"/>
      <c r="D63" s="123"/>
      <c r="E63" s="123"/>
      <c r="F63" s="123"/>
      <c r="G63" s="123"/>
      <c r="H63" s="123"/>
      <c r="I63" s="123"/>
      <c r="J63" s="123"/>
      <c r="K63" s="124"/>
      <c r="L63" s="128"/>
      <c r="M63" s="128"/>
      <c r="N63" s="128"/>
      <c r="O63" s="128"/>
      <c r="P63" s="128"/>
      <c r="Q63" s="128"/>
      <c r="R63" s="128"/>
      <c r="S63" s="128"/>
      <c r="T63" s="128"/>
      <c r="U63" s="128"/>
      <c r="V63" s="128"/>
    </row>
    <row r="64" spans="1:22" ht="15" x14ac:dyDescent="0.2">
      <c r="A64" s="128"/>
      <c r="B64" s="229"/>
      <c r="C64" s="227"/>
      <c r="D64" s="227"/>
      <c r="E64" s="227"/>
      <c r="F64" s="227"/>
      <c r="G64" s="227"/>
      <c r="H64" s="227"/>
      <c r="I64" s="227"/>
      <c r="J64" s="227"/>
      <c r="K64" s="230"/>
      <c r="L64" s="128"/>
      <c r="M64" s="128"/>
      <c r="N64" s="128"/>
      <c r="O64" s="128"/>
      <c r="P64" s="128"/>
      <c r="Q64" s="128"/>
      <c r="R64" s="128"/>
      <c r="S64" s="128"/>
      <c r="T64" s="128"/>
      <c r="U64" s="128"/>
      <c r="V64" s="128"/>
    </row>
    <row r="65" spans="1:22" ht="15" x14ac:dyDescent="0.2">
      <c r="A65" s="128"/>
      <c r="B65" s="229"/>
      <c r="C65" s="227"/>
      <c r="D65" s="227"/>
      <c r="E65" s="227"/>
      <c r="F65" s="227"/>
      <c r="G65" s="227"/>
      <c r="H65" s="227"/>
      <c r="I65" s="227"/>
      <c r="J65" s="227"/>
      <c r="K65" s="230"/>
      <c r="L65" s="128"/>
      <c r="M65" s="128"/>
      <c r="N65" s="128"/>
      <c r="O65" s="128"/>
      <c r="P65" s="128"/>
      <c r="Q65" s="128"/>
      <c r="R65" s="128"/>
      <c r="S65" s="128"/>
      <c r="T65" s="128"/>
      <c r="U65" s="128"/>
      <c r="V65" s="128"/>
    </row>
    <row r="66" spans="1:22" ht="15" x14ac:dyDescent="0.2">
      <c r="A66" s="128"/>
      <c r="B66" s="229"/>
      <c r="C66" s="227"/>
      <c r="D66" s="227"/>
      <c r="E66" s="227"/>
      <c r="F66" s="227"/>
      <c r="G66" s="227"/>
      <c r="H66" s="227"/>
      <c r="I66" s="227"/>
      <c r="J66" s="227"/>
      <c r="K66" s="230"/>
      <c r="L66" s="128"/>
      <c r="M66" s="128"/>
      <c r="N66" s="128"/>
      <c r="O66" s="128"/>
      <c r="P66" s="128"/>
      <c r="Q66" s="128"/>
      <c r="R66" s="128"/>
      <c r="S66" s="128"/>
      <c r="T66" s="128"/>
      <c r="U66" s="128"/>
      <c r="V66" s="128"/>
    </row>
    <row r="67" spans="1:22" ht="15" x14ac:dyDescent="0.2">
      <c r="A67" s="128"/>
      <c r="B67" s="229"/>
      <c r="C67" s="227"/>
      <c r="D67" s="227"/>
      <c r="E67" s="227"/>
      <c r="F67" s="227"/>
      <c r="G67" s="227"/>
      <c r="H67" s="227"/>
      <c r="I67" s="227"/>
      <c r="J67" s="227"/>
      <c r="K67" s="230"/>
      <c r="L67" s="128"/>
      <c r="M67" s="128"/>
      <c r="N67" s="128"/>
      <c r="O67" s="128"/>
      <c r="P67" s="128"/>
      <c r="Q67" s="128"/>
      <c r="R67" s="128"/>
      <c r="S67" s="128"/>
      <c r="T67" s="128"/>
      <c r="U67" s="128"/>
      <c r="V67" s="128"/>
    </row>
    <row r="68" spans="1:22" ht="15" x14ac:dyDescent="0.2">
      <c r="A68" s="128"/>
      <c r="B68" s="229"/>
      <c r="C68" s="227"/>
      <c r="D68" s="227"/>
      <c r="E68" s="227"/>
      <c r="F68" s="227"/>
      <c r="G68" s="227"/>
      <c r="H68" s="227"/>
      <c r="I68" s="227"/>
      <c r="J68" s="227"/>
      <c r="K68" s="230"/>
      <c r="L68" s="128"/>
      <c r="M68" s="128"/>
      <c r="N68" s="128"/>
      <c r="O68" s="128"/>
      <c r="P68" s="128"/>
      <c r="Q68" s="128"/>
      <c r="R68" s="128"/>
      <c r="S68" s="128"/>
      <c r="T68" s="128"/>
      <c r="U68" s="128"/>
      <c r="V68" s="128"/>
    </row>
    <row r="69" spans="1:22" ht="15" x14ac:dyDescent="0.2">
      <c r="A69" s="128"/>
      <c r="B69" s="229"/>
      <c r="C69" s="227"/>
      <c r="D69" s="227"/>
      <c r="E69" s="227"/>
      <c r="F69" s="227"/>
      <c r="G69" s="227"/>
      <c r="H69" s="227"/>
      <c r="I69" s="227"/>
      <c r="J69" s="227"/>
      <c r="K69" s="230"/>
      <c r="L69" s="128"/>
      <c r="M69" s="128"/>
      <c r="N69" s="128"/>
      <c r="O69" s="128"/>
      <c r="P69" s="128"/>
      <c r="Q69" s="128"/>
      <c r="R69" s="128"/>
      <c r="S69" s="128"/>
      <c r="T69" s="128"/>
      <c r="U69" s="128"/>
      <c r="V69" s="128"/>
    </row>
    <row r="70" spans="1:22" ht="15" customHeight="1" x14ac:dyDescent="0.2">
      <c r="A70" s="128"/>
      <c r="B70" s="229" t="s">
        <v>268</v>
      </c>
      <c r="C70" s="227"/>
      <c r="D70" s="227"/>
      <c r="E70" s="227"/>
      <c r="F70" s="227"/>
      <c r="G70" s="227"/>
      <c r="H70" s="227"/>
      <c r="I70" s="227"/>
      <c r="J70" s="227"/>
      <c r="K70" s="230"/>
      <c r="L70" s="128"/>
      <c r="M70" s="128"/>
      <c r="N70" s="128"/>
      <c r="O70" s="128"/>
      <c r="P70" s="128"/>
      <c r="Q70" s="128"/>
      <c r="R70" s="128"/>
      <c r="S70" s="128"/>
      <c r="T70" s="128"/>
      <c r="U70" s="128"/>
      <c r="V70" s="128"/>
    </row>
    <row r="71" spans="1:22" x14ac:dyDescent="0.2">
      <c r="A71" s="128"/>
      <c r="B71" s="229"/>
      <c r="C71" s="227"/>
      <c r="D71" s="227"/>
      <c r="E71" s="227"/>
      <c r="F71" s="227"/>
      <c r="G71" s="227"/>
      <c r="H71" s="227"/>
      <c r="I71" s="227"/>
      <c r="J71" s="227"/>
      <c r="K71" s="230"/>
      <c r="L71" s="128"/>
      <c r="M71" s="128"/>
      <c r="N71" s="128"/>
      <c r="O71" s="128"/>
      <c r="P71" s="128"/>
      <c r="Q71" s="128"/>
      <c r="R71" s="128"/>
      <c r="S71" s="128"/>
      <c r="T71" s="128"/>
      <c r="U71" s="128"/>
      <c r="V71" s="128"/>
    </row>
    <row r="72" spans="1:22" x14ac:dyDescent="0.2">
      <c r="A72" s="128"/>
      <c r="B72" s="229"/>
      <c r="C72" s="227"/>
      <c r="D72" s="227"/>
      <c r="E72" s="227"/>
      <c r="F72" s="227"/>
      <c r="G72" s="227"/>
      <c r="H72" s="227"/>
      <c r="I72" s="227"/>
      <c r="J72" s="227"/>
      <c r="K72" s="230"/>
      <c r="L72" s="128"/>
      <c r="M72" s="128"/>
      <c r="N72" s="128"/>
      <c r="O72" s="128"/>
      <c r="P72" s="128"/>
      <c r="Q72" s="128"/>
      <c r="R72" s="128"/>
      <c r="S72" s="128"/>
      <c r="T72" s="128"/>
      <c r="U72" s="128"/>
      <c r="V72" s="128"/>
    </row>
    <row r="73" spans="1:22" x14ac:dyDescent="0.2">
      <c r="A73" s="128"/>
      <c r="B73" s="229"/>
      <c r="C73" s="227"/>
      <c r="D73" s="227"/>
      <c r="E73" s="227"/>
      <c r="F73" s="227"/>
      <c r="G73" s="227"/>
      <c r="H73" s="227"/>
      <c r="I73" s="227"/>
      <c r="J73" s="227"/>
      <c r="K73" s="230"/>
      <c r="L73" s="128"/>
      <c r="M73" s="128"/>
      <c r="N73" s="128"/>
      <c r="O73" s="128"/>
      <c r="P73" s="128"/>
      <c r="Q73" s="128"/>
      <c r="R73" s="128"/>
      <c r="S73" s="128"/>
      <c r="T73" s="128"/>
      <c r="U73" s="128"/>
      <c r="V73" s="128"/>
    </row>
    <row r="74" spans="1:22" ht="32.25" customHeight="1" x14ac:dyDescent="0.2">
      <c r="A74" s="128"/>
      <c r="B74" s="229"/>
      <c r="C74" s="227"/>
      <c r="D74" s="227"/>
      <c r="E74" s="227"/>
      <c r="F74" s="227"/>
      <c r="G74" s="227"/>
      <c r="H74" s="227"/>
      <c r="I74" s="227"/>
      <c r="J74" s="227"/>
      <c r="K74" s="230"/>
      <c r="L74" s="128"/>
      <c r="M74" s="128"/>
      <c r="N74" s="128"/>
      <c r="O74" s="128"/>
      <c r="P74" s="128"/>
      <c r="Q74" s="128"/>
      <c r="R74" s="128"/>
      <c r="S74" s="128"/>
      <c r="T74" s="128"/>
      <c r="U74" s="128"/>
      <c r="V74" s="128"/>
    </row>
    <row r="75" spans="1:22" ht="15" x14ac:dyDescent="0.2">
      <c r="A75" s="128"/>
      <c r="B75" s="229"/>
      <c r="C75" s="227"/>
      <c r="D75" s="227"/>
      <c r="E75" s="227"/>
      <c r="F75" s="227"/>
      <c r="G75" s="227"/>
      <c r="H75" s="227"/>
      <c r="I75" s="227"/>
      <c r="J75" s="227"/>
      <c r="K75" s="230"/>
      <c r="L75" s="128"/>
      <c r="M75" s="128"/>
      <c r="N75" s="128"/>
      <c r="O75" s="128"/>
      <c r="P75" s="128"/>
      <c r="Q75" s="128"/>
      <c r="R75" s="128"/>
      <c r="S75" s="128"/>
      <c r="T75" s="128"/>
      <c r="U75" s="128"/>
      <c r="V75" s="128"/>
    </row>
    <row r="76" spans="1:22" ht="144" customHeight="1" x14ac:dyDescent="0.2">
      <c r="A76" s="128"/>
      <c r="B76" s="229"/>
      <c r="C76" s="227"/>
      <c r="D76" s="227"/>
      <c r="E76" s="227"/>
      <c r="F76" s="227"/>
      <c r="G76" s="227"/>
      <c r="H76" s="227"/>
      <c r="I76" s="227"/>
      <c r="J76" s="227"/>
      <c r="K76" s="230"/>
      <c r="L76" s="128"/>
      <c r="M76" s="128"/>
      <c r="N76" s="128"/>
      <c r="O76" s="128"/>
      <c r="P76" s="128"/>
      <c r="Q76" s="128"/>
      <c r="R76" s="128"/>
      <c r="S76" s="128"/>
      <c r="T76" s="128"/>
      <c r="U76" s="128"/>
      <c r="V76" s="128"/>
    </row>
    <row r="77" spans="1:22" ht="18" customHeight="1" x14ac:dyDescent="0.2">
      <c r="A77" s="128"/>
      <c r="B77" s="148"/>
      <c r="C77" s="147"/>
      <c r="D77" s="147"/>
      <c r="E77" s="147"/>
      <c r="F77" s="147"/>
      <c r="G77" s="147"/>
      <c r="H77" s="147"/>
      <c r="I77" s="147"/>
      <c r="J77" s="147"/>
      <c r="K77" s="149"/>
      <c r="L77" s="128"/>
      <c r="M77" s="128"/>
      <c r="N77" s="128"/>
      <c r="O77" s="128"/>
      <c r="P77" s="128"/>
      <c r="Q77" s="128"/>
      <c r="R77" s="128"/>
      <c r="S77" s="128"/>
      <c r="T77" s="128"/>
      <c r="U77" s="128"/>
      <c r="V77" s="128"/>
    </row>
    <row r="78" spans="1:22" ht="15" x14ac:dyDescent="0.2">
      <c r="A78" s="128"/>
      <c r="B78" s="148"/>
      <c r="C78" s="147"/>
      <c r="D78" s="147"/>
      <c r="E78" s="147"/>
      <c r="F78" s="147"/>
      <c r="G78" s="147"/>
      <c r="H78" s="147"/>
      <c r="I78" s="147"/>
      <c r="J78" s="147"/>
      <c r="K78" s="149"/>
      <c r="L78" s="128"/>
      <c r="M78" s="128"/>
      <c r="N78" s="128"/>
      <c r="O78" s="128"/>
      <c r="P78" s="128"/>
      <c r="Q78" s="128"/>
      <c r="R78" s="128"/>
      <c r="S78" s="128"/>
      <c r="T78" s="128"/>
      <c r="U78" s="128"/>
      <c r="V78" s="128"/>
    </row>
    <row r="79" spans="1:22" ht="15" x14ac:dyDescent="0.2">
      <c r="A79" s="128"/>
      <c r="B79" s="148"/>
      <c r="C79" s="147"/>
      <c r="D79" s="147"/>
      <c r="E79" s="147"/>
      <c r="F79" s="147"/>
      <c r="G79" s="147"/>
      <c r="H79" s="147"/>
      <c r="I79" s="147"/>
      <c r="J79" s="147"/>
      <c r="K79" s="149"/>
      <c r="L79" s="128"/>
      <c r="M79" s="128"/>
      <c r="N79" s="128"/>
      <c r="O79" s="128"/>
      <c r="P79" s="128"/>
      <c r="Q79" s="128"/>
      <c r="R79" s="128"/>
      <c r="S79" s="128"/>
      <c r="T79" s="128"/>
      <c r="U79" s="128"/>
      <c r="V79" s="128"/>
    </row>
    <row r="80" spans="1:22" ht="15" x14ac:dyDescent="0.2">
      <c r="A80" s="128"/>
      <c r="B80" s="148"/>
      <c r="C80" s="147"/>
      <c r="D80" s="147"/>
      <c r="E80" s="147"/>
      <c r="F80" s="147"/>
      <c r="G80" s="147"/>
      <c r="H80" s="147"/>
      <c r="I80" s="147"/>
      <c r="J80" s="147"/>
      <c r="K80" s="149"/>
      <c r="L80" s="128"/>
      <c r="M80" s="128"/>
      <c r="N80" s="128"/>
      <c r="O80" s="128"/>
      <c r="P80" s="128"/>
      <c r="Q80" s="128"/>
      <c r="R80" s="128"/>
      <c r="S80" s="128"/>
      <c r="T80" s="128"/>
      <c r="U80" s="128"/>
      <c r="V80" s="128"/>
    </row>
    <row r="81" spans="1:22" ht="15" x14ac:dyDescent="0.2">
      <c r="A81" s="128"/>
      <c r="B81" s="148"/>
      <c r="C81" s="147"/>
      <c r="D81" s="147"/>
      <c r="E81" s="147"/>
      <c r="F81" s="147"/>
      <c r="G81" s="147"/>
      <c r="H81" s="147"/>
      <c r="I81" s="147"/>
      <c r="J81" s="147"/>
      <c r="K81" s="149"/>
      <c r="L81" s="128"/>
      <c r="M81" s="128"/>
      <c r="N81" s="128"/>
      <c r="O81" s="128"/>
      <c r="P81" s="128"/>
      <c r="Q81" s="128"/>
      <c r="R81" s="128"/>
      <c r="S81" s="128"/>
      <c r="T81" s="128"/>
      <c r="U81" s="128"/>
      <c r="V81" s="128"/>
    </row>
    <row r="82" spans="1:22" ht="15" x14ac:dyDescent="0.2">
      <c r="A82" s="128"/>
      <c r="B82" s="148"/>
      <c r="C82" s="147"/>
      <c r="D82" s="147"/>
      <c r="E82" s="147"/>
      <c r="F82" s="147"/>
      <c r="G82" s="147"/>
      <c r="H82" s="147"/>
      <c r="I82" s="147"/>
      <c r="J82" s="147"/>
      <c r="K82" s="149"/>
      <c r="L82" s="128"/>
      <c r="M82" s="128"/>
      <c r="N82" s="128"/>
      <c r="O82" s="128"/>
      <c r="P82" s="128"/>
      <c r="Q82" s="128"/>
      <c r="R82" s="128"/>
      <c r="S82" s="128"/>
      <c r="T82" s="128"/>
      <c r="U82" s="128"/>
      <c r="V82" s="128"/>
    </row>
    <row r="83" spans="1:22" ht="15" x14ac:dyDescent="0.2">
      <c r="A83" s="128"/>
      <c r="B83" s="148"/>
      <c r="C83" s="147"/>
      <c r="D83" s="147"/>
      <c r="E83" s="147"/>
      <c r="F83" s="147"/>
      <c r="G83" s="147"/>
      <c r="H83" s="147"/>
      <c r="I83" s="147"/>
      <c r="J83" s="147"/>
      <c r="K83" s="149"/>
      <c r="L83" s="128"/>
      <c r="M83" s="128"/>
      <c r="N83" s="128"/>
      <c r="O83" s="128"/>
      <c r="P83" s="128"/>
      <c r="Q83" s="128"/>
      <c r="R83" s="128"/>
      <c r="S83" s="128"/>
      <c r="T83" s="128"/>
      <c r="U83" s="128"/>
      <c r="V83" s="128"/>
    </row>
    <row r="84" spans="1:22" ht="15" x14ac:dyDescent="0.2">
      <c r="A84" s="128"/>
      <c r="B84" s="229"/>
      <c r="C84" s="227"/>
      <c r="D84" s="227"/>
      <c r="E84" s="227"/>
      <c r="F84" s="227"/>
      <c r="G84" s="227"/>
      <c r="H84" s="227"/>
      <c r="I84" s="227"/>
      <c r="J84" s="227"/>
      <c r="K84" s="230"/>
      <c r="L84" s="128"/>
      <c r="M84" s="128"/>
      <c r="N84" s="128"/>
      <c r="O84" s="128"/>
      <c r="P84" s="128"/>
      <c r="Q84" s="128"/>
      <c r="R84" s="128"/>
      <c r="S84" s="128"/>
      <c r="T84" s="128"/>
      <c r="U84" s="128"/>
      <c r="V84" s="128"/>
    </row>
    <row r="85" spans="1:22" ht="15" x14ac:dyDescent="0.2">
      <c r="A85" s="128"/>
      <c r="B85" s="229"/>
      <c r="C85" s="227"/>
      <c r="D85" s="227"/>
      <c r="E85" s="227"/>
      <c r="F85" s="227"/>
      <c r="G85" s="227"/>
      <c r="H85" s="227"/>
      <c r="I85" s="227"/>
      <c r="J85" s="227"/>
      <c r="K85" s="230"/>
      <c r="L85" s="128"/>
      <c r="M85" s="128"/>
      <c r="N85" s="128"/>
      <c r="O85" s="128"/>
      <c r="P85" s="128"/>
      <c r="Q85" s="128"/>
      <c r="R85" s="128"/>
      <c r="S85" s="128"/>
      <c r="T85" s="128"/>
      <c r="U85" s="128"/>
      <c r="V85" s="128"/>
    </row>
    <row r="86" spans="1:22" ht="15" x14ac:dyDescent="0.2">
      <c r="A86" s="128"/>
      <c r="B86" s="234"/>
      <c r="C86" s="235"/>
      <c r="D86" s="235"/>
      <c r="E86" s="235"/>
      <c r="F86" s="235"/>
      <c r="G86" s="235"/>
      <c r="H86" s="235"/>
      <c r="I86" s="235"/>
      <c r="J86" s="235"/>
      <c r="K86" s="236"/>
      <c r="L86" s="128"/>
      <c r="M86" s="128"/>
      <c r="N86" s="128"/>
      <c r="O86" s="128"/>
      <c r="P86" s="128"/>
      <c r="Q86" s="128"/>
      <c r="R86" s="128"/>
      <c r="S86" s="128"/>
      <c r="T86" s="128"/>
      <c r="U86" s="128"/>
      <c r="V86" s="128"/>
    </row>
    <row r="87" spans="1:22" ht="15" x14ac:dyDescent="0.2">
      <c r="A87" s="128"/>
      <c r="B87" s="227"/>
      <c r="C87" s="227"/>
      <c r="D87" s="227"/>
      <c r="E87" s="227"/>
      <c r="F87" s="227"/>
      <c r="G87" s="227"/>
      <c r="H87" s="227"/>
      <c r="I87" s="227"/>
      <c r="J87" s="227"/>
      <c r="K87" s="227"/>
      <c r="L87" s="128"/>
      <c r="M87" s="128"/>
      <c r="N87" s="128"/>
      <c r="O87" s="128"/>
      <c r="P87" s="128"/>
      <c r="Q87" s="128"/>
      <c r="R87" s="128"/>
      <c r="S87" s="128"/>
      <c r="T87" s="128"/>
      <c r="U87" s="128"/>
      <c r="V87" s="128"/>
    </row>
    <row r="88" spans="1:22" ht="15" x14ac:dyDescent="0.2">
      <c r="A88" s="128"/>
      <c r="B88" s="227"/>
      <c r="C88" s="227"/>
      <c r="D88" s="227"/>
      <c r="E88" s="227"/>
      <c r="F88" s="227"/>
      <c r="G88" s="227"/>
      <c r="H88" s="227"/>
      <c r="I88" s="227"/>
      <c r="J88" s="227"/>
      <c r="K88" s="227"/>
      <c r="L88" s="128"/>
      <c r="M88" s="128"/>
      <c r="N88" s="128"/>
      <c r="O88" s="128"/>
      <c r="P88" s="128"/>
      <c r="Q88" s="128"/>
      <c r="R88" s="128"/>
      <c r="S88" s="128"/>
      <c r="T88" s="128"/>
      <c r="U88" s="128"/>
      <c r="V88" s="128"/>
    </row>
    <row r="89" spans="1:22" ht="15" x14ac:dyDescent="0.2">
      <c r="A89" s="128"/>
      <c r="B89" s="227"/>
      <c r="C89" s="227"/>
      <c r="D89" s="227"/>
      <c r="E89" s="227"/>
      <c r="F89" s="227"/>
      <c r="G89" s="227"/>
      <c r="H89" s="227"/>
      <c r="I89" s="227"/>
      <c r="J89" s="227"/>
      <c r="K89" s="227"/>
      <c r="L89" s="128"/>
      <c r="M89" s="128"/>
      <c r="N89" s="128"/>
      <c r="O89" s="128"/>
      <c r="P89" s="128"/>
      <c r="Q89" s="128"/>
      <c r="R89" s="128"/>
      <c r="S89" s="128"/>
      <c r="T89" s="128"/>
      <c r="U89" s="128"/>
      <c r="V89" s="128"/>
    </row>
    <row r="90" spans="1:22" ht="15" x14ac:dyDescent="0.2">
      <c r="A90" s="128"/>
      <c r="B90" s="227"/>
      <c r="C90" s="227"/>
      <c r="D90" s="227"/>
      <c r="E90" s="227"/>
      <c r="F90" s="227"/>
      <c r="G90" s="227"/>
      <c r="H90" s="227"/>
      <c r="I90" s="227"/>
      <c r="J90" s="227"/>
      <c r="K90" s="227"/>
      <c r="L90" s="128"/>
      <c r="M90" s="128"/>
      <c r="N90" s="128"/>
      <c r="O90" s="128"/>
      <c r="P90" s="128"/>
      <c r="Q90" s="128"/>
      <c r="R90" s="128"/>
      <c r="S90" s="128"/>
      <c r="T90" s="128"/>
      <c r="U90" s="128"/>
      <c r="V90" s="128"/>
    </row>
    <row r="91" spans="1:22" ht="15" x14ac:dyDescent="0.2">
      <c r="A91" s="128"/>
      <c r="B91" s="227"/>
      <c r="C91" s="227"/>
      <c r="D91" s="227"/>
      <c r="E91" s="227"/>
      <c r="F91" s="227"/>
      <c r="G91" s="227"/>
      <c r="H91" s="227"/>
      <c r="I91" s="227"/>
      <c r="J91" s="227"/>
      <c r="K91" s="227"/>
      <c r="L91" s="128"/>
      <c r="M91" s="128"/>
      <c r="N91" s="128"/>
      <c r="O91" s="128"/>
      <c r="P91" s="128"/>
      <c r="Q91" s="128"/>
      <c r="R91" s="128"/>
      <c r="S91" s="128"/>
      <c r="T91" s="128"/>
      <c r="U91" s="128"/>
      <c r="V91" s="128"/>
    </row>
    <row r="92" spans="1:22" ht="15" x14ac:dyDescent="0.2">
      <c r="A92" s="128"/>
      <c r="B92" s="227"/>
      <c r="C92" s="227"/>
      <c r="D92" s="227"/>
      <c r="E92" s="227"/>
      <c r="F92" s="227"/>
      <c r="G92" s="227"/>
      <c r="H92" s="227"/>
      <c r="I92" s="227"/>
      <c r="J92" s="227"/>
      <c r="K92" s="227"/>
      <c r="L92" s="128"/>
      <c r="M92" s="128"/>
      <c r="N92" s="128"/>
      <c r="O92" s="128"/>
      <c r="P92" s="128"/>
      <c r="Q92" s="128"/>
      <c r="R92" s="128"/>
      <c r="S92" s="128"/>
      <c r="T92" s="128"/>
      <c r="U92" s="128"/>
      <c r="V92" s="128"/>
    </row>
    <row r="93" spans="1:22" ht="15" x14ac:dyDescent="0.2">
      <c r="A93" s="128"/>
      <c r="B93" s="227"/>
      <c r="C93" s="227"/>
      <c r="D93" s="227"/>
      <c r="E93" s="227"/>
      <c r="F93" s="227"/>
      <c r="G93" s="227"/>
      <c r="H93" s="227"/>
      <c r="I93" s="227"/>
      <c r="J93" s="227"/>
      <c r="K93" s="227"/>
      <c r="L93" s="128"/>
      <c r="M93" s="128"/>
      <c r="N93" s="128"/>
      <c r="O93" s="128"/>
      <c r="P93" s="128"/>
      <c r="Q93" s="128"/>
      <c r="R93" s="128"/>
      <c r="S93" s="128"/>
      <c r="T93" s="128"/>
      <c r="U93" s="128"/>
      <c r="V93" s="128"/>
    </row>
    <row r="94" spans="1:22" ht="15" x14ac:dyDescent="0.2">
      <c r="A94" s="128"/>
      <c r="B94" s="227"/>
      <c r="C94" s="227"/>
      <c r="D94" s="227"/>
      <c r="E94" s="227"/>
      <c r="F94" s="227"/>
      <c r="G94" s="227"/>
      <c r="H94" s="227"/>
      <c r="I94" s="227"/>
      <c r="J94" s="227"/>
      <c r="K94" s="227"/>
      <c r="L94" s="128"/>
      <c r="M94" s="128"/>
      <c r="N94" s="128"/>
      <c r="O94" s="128"/>
      <c r="P94" s="128"/>
      <c r="Q94" s="128"/>
      <c r="R94" s="128"/>
      <c r="S94" s="128"/>
      <c r="T94" s="128"/>
      <c r="U94" s="128"/>
      <c r="V94" s="128"/>
    </row>
    <row r="95" spans="1:22" ht="15" x14ac:dyDescent="0.2">
      <c r="A95" s="128"/>
      <c r="B95" s="227"/>
      <c r="C95" s="227"/>
      <c r="D95" s="227"/>
      <c r="E95" s="227"/>
      <c r="F95" s="227"/>
      <c r="G95" s="227"/>
      <c r="H95" s="227"/>
      <c r="I95" s="227"/>
      <c r="J95" s="227"/>
      <c r="K95" s="227"/>
      <c r="L95" s="128"/>
      <c r="M95" s="128"/>
      <c r="N95" s="128"/>
      <c r="O95" s="128"/>
      <c r="P95" s="128"/>
      <c r="Q95" s="128"/>
      <c r="R95" s="128"/>
      <c r="S95" s="128"/>
      <c r="T95" s="128"/>
      <c r="U95" s="128"/>
      <c r="V95" s="128"/>
    </row>
    <row r="96" spans="1:22" ht="15" x14ac:dyDescent="0.2">
      <c r="A96" s="128"/>
      <c r="B96" s="227"/>
      <c r="C96" s="227"/>
      <c r="D96" s="227"/>
      <c r="E96" s="227"/>
      <c r="F96" s="227"/>
      <c r="G96" s="227"/>
      <c r="H96" s="227"/>
      <c r="I96" s="227"/>
      <c r="J96" s="227"/>
      <c r="K96" s="227"/>
      <c r="L96" s="128"/>
      <c r="M96" s="128"/>
      <c r="N96" s="128"/>
      <c r="O96" s="128"/>
      <c r="P96" s="128"/>
      <c r="Q96" s="128"/>
      <c r="R96" s="128"/>
      <c r="S96" s="128"/>
      <c r="T96" s="128"/>
      <c r="U96" s="128"/>
      <c r="V96" s="128"/>
    </row>
    <row r="97" spans="12:22" x14ac:dyDescent="0.2">
      <c r="L97" s="128"/>
      <c r="M97" s="128"/>
      <c r="N97" s="128"/>
      <c r="O97" s="128"/>
      <c r="P97" s="128"/>
      <c r="Q97" s="128"/>
      <c r="R97" s="128"/>
      <c r="S97" s="128"/>
      <c r="T97" s="128"/>
      <c r="U97" s="128"/>
      <c r="V97" s="128"/>
    </row>
  </sheetData>
  <mergeCells count="46">
    <mergeCell ref="B1:C2"/>
    <mergeCell ref="D1:I2"/>
    <mergeCell ref="B4:K4"/>
    <mergeCell ref="J1:K2"/>
    <mergeCell ref="B6:K6"/>
    <mergeCell ref="B11:K11"/>
    <mergeCell ref="B12:K12"/>
    <mergeCell ref="B13:K13"/>
    <mergeCell ref="B3:K3"/>
    <mergeCell ref="B5:K5"/>
    <mergeCell ref="B84:K84"/>
    <mergeCell ref="B85:K85"/>
    <mergeCell ref="B86:K86"/>
    <mergeCell ref="B87:K87"/>
    <mergeCell ref="B7:K7"/>
    <mergeCell ref="B69:K69"/>
    <mergeCell ref="B53:K53"/>
    <mergeCell ref="B50:K52"/>
    <mergeCell ref="B25:K25"/>
    <mergeCell ref="B19:K19"/>
    <mergeCell ref="B15:K15"/>
    <mergeCell ref="B16:K18"/>
    <mergeCell ref="B14:K14"/>
    <mergeCell ref="B8:K8"/>
    <mergeCell ref="B9:K9"/>
    <mergeCell ref="B10:K10"/>
    <mergeCell ref="A20:A24"/>
    <mergeCell ref="B20:K24"/>
    <mergeCell ref="B26:K26"/>
    <mergeCell ref="B75:K75"/>
    <mergeCell ref="B76:K76"/>
    <mergeCell ref="B70:K74"/>
    <mergeCell ref="B64:K64"/>
    <mergeCell ref="B65:K65"/>
    <mergeCell ref="B66:K66"/>
    <mergeCell ref="B67:K67"/>
    <mergeCell ref="B68:K68"/>
    <mergeCell ref="B94:K94"/>
    <mergeCell ref="B95:K95"/>
    <mergeCell ref="B96:K96"/>
    <mergeCell ref="B88:K88"/>
    <mergeCell ref="B89:K89"/>
    <mergeCell ref="B90:K90"/>
    <mergeCell ref="B91:K91"/>
    <mergeCell ref="B92:K92"/>
    <mergeCell ref="B93:K93"/>
  </mergeCells>
  <conditionalFormatting sqref="J1">
    <cfRule type="cellIs" dxfId="51" priority="1" operator="equal">
      <formula>"INEXISTENTE"</formula>
    </cfRule>
    <cfRule type="cellIs" dxfId="50" priority="2" operator="equal">
      <formula>"INADECUADO"</formula>
    </cfRule>
    <cfRule type="cellIs" dxfId="49" priority="3" operator="equal">
      <formula>"PARCIALMENTE ADECUADO"</formula>
    </cfRule>
    <cfRule type="cellIs" dxfId="48" priority="4" operator="equal">
      <formula>"ADECUADO"</formula>
    </cfRule>
    <cfRule type="cellIs" dxfId="47"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B1:P63"/>
  <sheetViews>
    <sheetView topLeftCell="H28" workbookViewId="0">
      <selection activeCell="L42" sqref="L42"/>
    </sheetView>
  </sheetViews>
  <sheetFormatPr baseColWidth="10" defaultColWidth="11.42578125" defaultRowHeight="15" x14ac:dyDescent="0.25"/>
  <cols>
    <col min="1" max="1" width="20.5703125" customWidth="1"/>
    <col min="2" max="2" width="19.5703125" bestFit="1" customWidth="1"/>
    <col min="3" max="3" width="35.85546875" customWidth="1"/>
    <col min="4" max="4" width="27.7109375" customWidth="1"/>
    <col min="5" max="5" width="52.7109375" customWidth="1"/>
    <col min="6" max="6" width="28.5703125" customWidth="1"/>
    <col min="7" max="7" width="56.28515625" customWidth="1"/>
    <col min="8" max="8" width="49.28515625" customWidth="1"/>
    <col min="9" max="9" width="31" bestFit="1" customWidth="1"/>
    <col min="10" max="10" width="12.7109375" customWidth="1"/>
    <col min="11" max="11" width="22.140625" customWidth="1"/>
    <col min="12" max="12" width="31.42578125" customWidth="1"/>
    <col min="13" max="13" width="42" bestFit="1" customWidth="1"/>
  </cols>
  <sheetData>
    <row r="1" spans="2:16" x14ac:dyDescent="0.25">
      <c r="M1" s="2" t="s">
        <v>57</v>
      </c>
    </row>
    <row r="2" spans="2:16" s="6" customFormat="1" ht="15.75" thickBot="1" x14ac:dyDescent="0.3">
      <c r="B2" s="52" t="s">
        <v>33</v>
      </c>
      <c r="C2" s="3" t="s">
        <v>58</v>
      </c>
      <c r="D2" s="3" t="s">
        <v>59</v>
      </c>
      <c r="E2" s="3" t="s">
        <v>60</v>
      </c>
      <c r="F2" s="3" t="s">
        <v>61</v>
      </c>
      <c r="G2" s="4" t="s">
        <v>39</v>
      </c>
      <c r="H2" s="3"/>
      <c r="I2" s="53" t="s">
        <v>62</v>
      </c>
      <c r="J2" s="3"/>
      <c r="K2" s="3"/>
      <c r="L2" s="53"/>
      <c r="M2" s="53" t="s">
        <v>63</v>
      </c>
      <c r="N2" s="53"/>
      <c r="O2" s="5"/>
    </row>
    <row r="3" spans="2:16" x14ac:dyDescent="0.25">
      <c r="B3" s="53" t="s">
        <v>34</v>
      </c>
      <c r="C3" s="5" t="s">
        <v>193</v>
      </c>
      <c r="D3" s="5" t="s">
        <v>21</v>
      </c>
      <c r="E3" s="5" t="s">
        <v>64</v>
      </c>
      <c r="F3" s="5" t="s">
        <v>65</v>
      </c>
      <c r="G3" s="54" t="s">
        <v>40</v>
      </c>
      <c r="H3" s="5"/>
      <c r="I3" s="53" t="s">
        <v>198</v>
      </c>
      <c r="J3" s="5"/>
      <c r="K3" s="5"/>
      <c r="L3" s="53"/>
      <c r="M3" s="53" t="s">
        <v>66</v>
      </c>
      <c r="N3" s="53"/>
      <c r="O3" s="7"/>
      <c r="P3" s="5"/>
    </row>
    <row r="4" spans="2:16" x14ac:dyDescent="0.25">
      <c r="B4" s="53" t="s">
        <v>35</v>
      </c>
      <c r="C4" s="5" t="s">
        <v>192</v>
      </c>
      <c r="D4" s="5" t="s">
        <v>22</v>
      </c>
      <c r="E4" s="5" t="s">
        <v>67</v>
      </c>
      <c r="F4" s="5" t="s">
        <v>68</v>
      </c>
      <c r="G4" s="54" t="s">
        <v>69</v>
      </c>
      <c r="H4" s="5"/>
      <c r="I4" s="53" t="s">
        <v>50</v>
      </c>
      <c r="J4" s="5"/>
      <c r="K4" s="5"/>
      <c r="L4" s="53"/>
      <c r="M4" s="53" t="s">
        <v>70</v>
      </c>
      <c r="N4" s="53"/>
      <c r="O4" s="5"/>
      <c r="P4" s="7"/>
    </row>
    <row r="5" spans="2:16" x14ac:dyDescent="0.25">
      <c r="B5" s="53"/>
      <c r="C5" s="5" t="s">
        <v>191</v>
      </c>
      <c r="D5" s="5" t="s">
        <v>55</v>
      </c>
      <c r="E5" s="5" t="s">
        <v>71</v>
      </c>
      <c r="F5" s="5" t="s">
        <v>72</v>
      </c>
      <c r="G5" s="54" t="s">
        <v>73</v>
      </c>
      <c r="H5" s="53"/>
      <c r="I5" s="53" t="s">
        <v>51</v>
      </c>
      <c r="J5" s="55"/>
      <c r="K5" s="55"/>
      <c r="L5" s="53"/>
      <c r="M5" s="53" t="s">
        <v>74</v>
      </c>
      <c r="N5" s="53"/>
      <c r="O5" s="5"/>
      <c r="P5" s="5"/>
    </row>
    <row r="6" spans="2:16" x14ac:dyDescent="0.25">
      <c r="B6" s="53"/>
      <c r="C6" s="5" t="s">
        <v>75</v>
      </c>
      <c r="D6" s="5" t="s">
        <v>24</v>
      </c>
      <c r="E6" s="5" t="s">
        <v>76</v>
      </c>
      <c r="F6" s="5"/>
      <c r="G6" s="54" t="s">
        <v>77</v>
      </c>
      <c r="H6" s="5"/>
      <c r="I6" s="53" t="s">
        <v>199</v>
      </c>
      <c r="J6" s="53"/>
      <c r="K6" s="53"/>
      <c r="L6" s="53"/>
      <c r="M6" s="53" t="s">
        <v>79</v>
      </c>
      <c r="N6" s="53"/>
      <c r="O6" s="5"/>
      <c r="P6" s="5"/>
    </row>
    <row r="7" spans="2:16" x14ac:dyDescent="0.25">
      <c r="B7" s="53"/>
      <c r="C7" s="5" t="s">
        <v>194</v>
      </c>
      <c r="D7" s="5" t="s">
        <v>23</v>
      </c>
      <c r="E7" s="5" t="s">
        <v>80</v>
      </c>
      <c r="F7" s="5"/>
      <c r="G7" s="54" t="s">
        <v>81</v>
      </c>
      <c r="H7" s="5"/>
      <c r="I7" s="53" t="s">
        <v>200</v>
      </c>
      <c r="J7" s="53"/>
      <c r="K7" s="53"/>
      <c r="L7" s="53"/>
      <c r="M7" s="53" t="s">
        <v>82</v>
      </c>
      <c r="N7" s="53"/>
      <c r="O7" s="5"/>
      <c r="P7" s="5"/>
    </row>
    <row r="8" spans="2:16" x14ac:dyDescent="0.25">
      <c r="B8" s="53"/>
      <c r="C8" s="5"/>
      <c r="D8" s="5" t="s">
        <v>25</v>
      </c>
      <c r="E8" s="5" t="s">
        <v>83</v>
      </c>
      <c r="F8" s="5"/>
      <c r="G8" s="54" t="s">
        <v>84</v>
      </c>
      <c r="H8" s="5"/>
      <c r="I8" s="53" t="s">
        <v>201</v>
      </c>
      <c r="J8" s="53"/>
      <c r="K8" s="53"/>
      <c r="L8" s="53"/>
      <c r="M8" s="53" t="s">
        <v>86</v>
      </c>
      <c r="N8" s="53"/>
      <c r="O8" s="7"/>
      <c r="P8" s="5"/>
    </row>
    <row r="9" spans="2:16" x14ac:dyDescent="0.25">
      <c r="B9" s="53"/>
      <c r="C9" s="54"/>
      <c r="D9" s="54" t="s">
        <v>165</v>
      </c>
      <c r="E9" s="5" t="s">
        <v>87</v>
      </c>
      <c r="F9" s="54"/>
      <c r="G9" s="54" t="s">
        <v>88</v>
      </c>
      <c r="H9" s="54"/>
      <c r="I9" s="53" t="s">
        <v>202</v>
      </c>
      <c r="J9" s="53"/>
      <c r="K9" s="53"/>
      <c r="L9" s="53"/>
      <c r="M9" s="53" t="s">
        <v>90</v>
      </c>
      <c r="N9" s="53"/>
      <c r="O9" s="8"/>
      <c r="P9" s="7"/>
    </row>
    <row r="10" spans="2:16" x14ac:dyDescent="0.25">
      <c r="B10" s="53"/>
      <c r="C10" s="5"/>
      <c r="D10" s="5" t="s">
        <v>56</v>
      </c>
      <c r="E10" s="5" t="s">
        <v>91</v>
      </c>
      <c r="F10" s="54"/>
      <c r="G10" s="54" t="s">
        <v>92</v>
      </c>
      <c r="H10" s="5"/>
      <c r="I10" s="5"/>
      <c r="J10" s="53"/>
      <c r="K10" s="53"/>
      <c r="L10" s="53"/>
      <c r="M10" s="53"/>
      <c r="N10" s="53"/>
      <c r="O10" s="7"/>
      <c r="P10" s="8"/>
    </row>
    <row r="11" spans="2:16" x14ac:dyDescent="0.25">
      <c r="B11" s="53"/>
      <c r="C11" s="5"/>
      <c r="D11" s="5"/>
      <c r="E11" s="5" t="s">
        <v>93</v>
      </c>
      <c r="F11" s="5"/>
      <c r="G11" s="54" t="s">
        <v>94</v>
      </c>
      <c r="H11" s="5"/>
      <c r="I11" s="5"/>
      <c r="J11" s="5"/>
      <c r="K11" s="5"/>
      <c r="L11" s="53"/>
      <c r="M11" s="53" t="s">
        <v>50</v>
      </c>
      <c r="N11" s="53"/>
      <c r="O11" s="7"/>
      <c r="P11" s="7"/>
    </row>
    <row r="12" spans="2:16" x14ac:dyDescent="0.25">
      <c r="B12" s="53"/>
      <c r="C12" s="5"/>
      <c r="D12" s="53"/>
      <c r="E12" s="5" t="s">
        <v>95</v>
      </c>
      <c r="F12" s="5"/>
      <c r="G12" s="54" t="s">
        <v>96</v>
      </c>
      <c r="H12" s="5"/>
      <c r="I12" s="5"/>
      <c r="J12" s="5"/>
      <c r="K12" s="5"/>
      <c r="L12" s="53"/>
      <c r="M12" s="53" t="s">
        <v>97</v>
      </c>
      <c r="N12" s="53"/>
      <c r="O12" s="7"/>
      <c r="P12" s="7"/>
    </row>
    <row r="13" spans="2:16" x14ac:dyDescent="0.25">
      <c r="B13" s="53"/>
      <c r="C13" s="5"/>
      <c r="D13" s="5"/>
      <c r="E13" s="5" t="s">
        <v>213</v>
      </c>
      <c r="F13" s="5"/>
      <c r="G13" s="54" t="s">
        <v>41</v>
      </c>
      <c r="H13" s="5"/>
      <c r="I13" s="5"/>
      <c r="J13" s="53"/>
      <c r="K13" s="53"/>
      <c r="L13" s="53"/>
      <c r="M13" s="53" t="s">
        <v>98</v>
      </c>
      <c r="N13" s="53"/>
      <c r="O13" s="7"/>
      <c r="P13" s="7"/>
    </row>
    <row r="14" spans="2:16" x14ac:dyDescent="0.25">
      <c r="B14" s="53"/>
      <c r="C14" s="5"/>
      <c r="D14" s="5"/>
      <c r="E14" s="5" t="s">
        <v>99</v>
      </c>
      <c r="F14" s="5"/>
      <c r="G14" s="54" t="s">
        <v>100</v>
      </c>
      <c r="H14" s="5"/>
      <c r="I14" s="5"/>
      <c r="J14" s="5"/>
      <c r="K14" s="5"/>
      <c r="L14" s="53"/>
      <c r="M14" s="53"/>
      <c r="N14" s="53"/>
      <c r="O14" s="7"/>
      <c r="P14" s="7"/>
    </row>
    <row r="15" spans="2:16" x14ac:dyDescent="0.25">
      <c r="B15" s="53"/>
      <c r="C15" s="5"/>
      <c r="D15" s="5"/>
      <c r="E15" s="5" t="s">
        <v>101</v>
      </c>
      <c r="F15" s="5"/>
      <c r="G15" s="54" t="s">
        <v>42</v>
      </c>
      <c r="H15" s="5"/>
      <c r="I15" s="5"/>
      <c r="J15" s="5"/>
      <c r="K15" s="5"/>
      <c r="L15" s="53"/>
      <c r="M15" s="53" t="s">
        <v>51</v>
      </c>
      <c r="N15" s="53"/>
      <c r="O15" s="7"/>
      <c r="P15" s="7"/>
    </row>
    <row r="16" spans="2:16" x14ac:dyDescent="0.25">
      <c r="B16" s="53"/>
      <c r="C16" s="55"/>
      <c r="D16" s="55"/>
      <c r="E16" s="5" t="s">
        <v>102</v>
      </c>
      <c r="F16" s="55"/>
      <c r="G16" s="54" t="s">
        <v>103</v>
      </c>
      <c r="H16" s="55"/>
      <c r="I16" s="55"/>
      <c r="J16" s="55"/>
      <c r="K16" s="55"/>
      <c r="L16" s="53"/>
      <c r="M16" s="53" t="s">
        <v>104</v>
      </c>
      <c r="N16" s="53"/>
      <c r="O16" s="7"/>
      <c r="P16" s="7"/>
    </row>
    <row r="17" spans="2:16" x14ac:dyDescent="0.25">
      <c r="B17" s="53"/>
      <c r="C17" s="5"/>
      <c r="D17" s="5"/>
      <c r="E17" s="5" t="s">
        <v>105</v>
      </c>
      <c r="F17" s="5"/>
      <c r="G17" s="54"/>
      <c r="H17" s="5"/>
      <c r="I17" s="5"/>
      <c r="J17" s="5"/>
      <c r="K17" s="5"/>
      <c r="L17" s="53"/>
      <c r="M17" s="53" t="s">
        <v>106</v>
      </c>
      <c r="N17" s="53"/>
      <c r="O17" s="7"/>
      <c r="P17" s="7"/>
    </row>
    <row r="18" spans="2:16" x14ac:dyDescent="0.25">
      <c r="B18" s="53"/>
      <c r="C18" s="55"/>
      <c r="D18" s="55"/>
      <c r="E18" s="5" t="s">
        <v>107</v>
      </c>
      <c r="F18" s="55"/>
      <c r="G18" s="53"/>
      <c r="H18" s="55"/>
      <c r="I18" s="55"/>
      <c r="J18" s="55"/>
      <c r="K18" s="55"/>
      <c r="L18" s="53"/>
      <c r="M18" s="53" t="s">
        <v>108</v>
      </c>
      <c r="N18" s="53"/>
      <c r="O18" s="7"/>
      <c r="P18" s="7"/>
    </row>
    <row r="19" spans="2:16" x14ac:dyDescent="0.25">
      <c r="B19" s="53"/>
      <c r="C19" s="55"/>
      <c r="D19" s="55"/>
      <c r="E19" s="5" t="s">
        <v>109</v>
      </c>
      <c r="F19" s="55"/>
      <c r="G19" s="53"/>
      <c r="H19" s="55"/>
      <c r="I19" s="55"/>
      <c r="J19" s="55"/>
      <c r="K19" s="55"/>
      <c r="L19" s="53"/>
      <c r="M19" s="53" t="s">
        <v>110</v>
      </c>
      <c r="N19" s="53"/>
      <c r="O19" s="7"/>
      <c r="P19" s="7"/>
    </row>
    <row r="20" spans="2:16" x14ac:dyDescent="0.25">
      <c r="B20" s="53"/>
      <c r="C20" s="53"/>
      <c r="D20" s="53"/>
      <c r="E20" s="54" t="s">
        <v>111</v>
      </c>
      <c r="F20" s="53"/>
      <c r="G20" s="53"/>
      <c r="H20" s="53"/>
      <c r="I20" s="53"/>
      <c r="J20" s="53"/>
      <c r="K20" s="53"/>
      <c r="L20" s="53"/>
      <c r="M20" s="53" t="s">
        <v>79</v>
      </c>
      <c r="N20" s="53"/>
      <c r="O20" s="7"/>
      <c r="P20" s="7"/>
    </row>
    <row r="21" spans="2:16" x14ac:dyDescent="0.25">
      <c r="B21" s="53"/>
      <c r="C21" s="53"/>
      <c r="D21" s="53"/>
      <c r="E21" s="5" t="s">
        <v>112</v>
      </c>
      <c r="F21" s="53"/>
      <c r="G21" s="53"/>
      <c r="H21" s="53"/>
      <c r="I21" s="53"/>
      <c r="J21" s="53"/>
      <c r="K21" s="53"/>
      <c r="L21" s="53"/>
      <c r="M21" s="53"/>
      <c r="N21" s="53"/>
      <c r="O21" s="7"/>
      <c r="P21" s="7"/>
    </row>
    <row r="22" spans="2:16" x14ac:dyDescent="0.25">
      <c r="B22" s="53"/>
      <c r="C22" s="53"/>
      <c r="D22" s="53"/>
      <c r="E22" s="5"/>
      <c r="F22" s="53"/>
      <c r="G22" s="53"/>
      <c r="H22" s="53"/>
      <c r="I22" s="53"/>
      <c r="J22" s="53"/>
      <c r="K22" s="53"/>
      <c r="L22" s="53"/>
      <c r="M22" s="53" t="s">
        <v>78</v>
      </c>
      <c r="N22" s="53"/>
      <c r="O22" s="7"/>
      <c r="P22" s="7"/>
    </row>
    <row r="23" spans="2:16" x14ac:dyDescent="0.25">
      <c r="B23" s="53"/>
      <c r="C23" s="53"/>
      <c r="D23" s="53"/>
      <c r="E23" s="53"/>
      <c r="F23" s="53"/>
      <c r="G23" s="53"/>
      <c r="H23" s="53"/>
      <c r="I23" s="53"/>
      <c r="J23" s="53"/>
      <c r="K23" s="53"/>
      <c r="L23" s="53"/>
      <c r="M23" s="53" t="s">
        <v>113</v>
      </c>
      <c r="N23" s="53"/>
      <c r="O23" s="7"/>
      <c r="P23" s="7"/>
    </row>
    <row r="24" spans="2:16" x14ac:dyDescent="0.25">
      <c r="B24" s="53"/>
      <c r="C24" s="53"/>
      <c r="D24" s="53"/>
      <c r="E24" s="53"/>
      <c r="F24" s="53"/>
      <c r="G24" s="53"/>
      <c r="H24" s="53"/>
      <c r="I24" s="53"/>
      <c r="J24" s="53"/>
      <c r="K24" s="53"/>
      <c r="L24" s="53"/>
      <c r="M24" s="53" t="s">
        <v>106</v>
      </c>
      <c r="N24" s="53"/>
      <c r="O24" s="7"/>
      <c r="P24" s="7"/>
    </row>
    <row r="25" spans="2:16" ht="45" customHeight="1" x14ac:dyDescent="0.25">
      <c r="B25" s="53"/>
      <c r="C25" s="252"/>
      <c r="D25" s="252"/>
      <c r="E25" s="253"/>
      <c r="F25" s="253"/>
      <c r="G25" s="254"/>
      <c r="H25" s="255"/>
      <c r="I25" s="258" t="s">
        <v>114</v>
      </c>
      <c r="J25" s="251" t="s">
        <v>115</v>
      </c>
      <c r="K25" s="251" t="s">
        <v>116</v>
      </c>
      <c r="L25" s="251" t="s">
        <v>117</v>
      </c>
      <c r="M25" s="53" t="s">
        <v>118</v>
      </c>
      <c r="N25" s="53"/>
      <c r="P25" s="7"/>
    </row>
    <row r="26" spans="2:16" x14ac:dyDescent="0.25">
      <c r="B26" s="53"/>
      <c r="C26" s="252"/>
      <c r="D26" s="252"/>
      <c r="E26" s="253"/>
      <c r="F26" s="253"/>
      <c r="G26" s="256"/>
      <c r="H26" s="257"/>
      <c r="I26" s="259"/>
      <c r="J26" s="251"/>
      <c r="K26" s="251"/>
      <c r="L26" s="251"/>
      <c r="M26" s="53" t="s">
        <v>119</v>
      </c>
      <c r="N26" s="53"/>
    </row>
    <row r="27" spans="2:16" x14ac:dyDescent="0.25">
      <c r="B27" s="53"/>
      <c r="C27" s="56"/>
      <c r="D27" s="57"/>
      <c r="E27" s="56"/>
      <c r="F27" s="57"/>
      <c r="G27" s="56"/>
      <c r="H27" s="57"/>
      <c r="I27" s="56" t="s">
        <v>13</v>
      </c>
      <c r="J27" s="58">
        <v>0.15001</v>
      </c>
      <c r="K27" s="59">
        <v>0.25</v>
      </c>
      <c r="L27" s="53" t="str">
        <f>CONCATENATE("Entre &gt; ",TEXT(J27,"0%")," y &lt;= ",TEXT(K27,"0%"))</f>
        <v>Entre &gt; 15% y &lt;= 25%</v>
      </c>
      <c r="M27" s="53" t="s">
        <v>120</v>
      </c>
      <c r="N27" s="53"/>
    </row>
    <row r="28" spans="2:16" x14ac:dyDescent="0.25">
      <c r="B28" s="53"/>
      <c r="C28" s="56"/>
      <c r="D28" s="57"/>
      <c r="E28" s="56"/>
      <c r="F28" s="57"/>
      <c r="G28" s="56"/>
      <c r="H28" s="60"/>
      <c r="I28" s="56" t="s">
        <v>14</v>
      </c>
      <c r="J28" s="61">
        <v>0.10000100000000001</v>
      </c>
      <c r="K28" s="62">
        <v>0.15</v>
      </c>
      <c r="L28" s="53" t="str">
        <f t="shared" ref="L28:L30" si="0">CONCATENATE("Entre &gt; ",TEXT(J28,"0%")," y &lt;= ",TEXT(K28,"0%"))</f>
        <v>Entre &gt; 10% y &lt;= 15%</v>
      </c>
      <c r="M28" s="53"/>
      <c r="N28" s="53"/>
    </row>
    <row r="29" spans="2:16" x14ac:dyDescent="0.25">
      <c r="B29" s="53"/>
      <c r="C29" s="56"/>
      <c r="D29" s="60"/>
      <c r="E29" s="56"/>
      <c r="F29" s="63"/>
      <c r="G29" s="56"/>
      <c r="H29" s="63"/>
      <c r="I29" s="56" t="s">
        <v>15</v>
      </c>
      <c r="J29" s="64">
        <v>5.0000999999999997E-2</v>
      </c>
      <c r="K29" s="65">
        <v>0.1</v>
      </c>
      <c r="L29" s="53" t="str">
        <f t="shared" si="0"/>
        <v>Entre &gt; 5% y &lt;= 10%</v>
      </c>
      <c r="M29" s="53" t="s">
        <v>52</v>
      </c>
      <c r="N29" s="53"/>
    </row>
    <row r="30" spans="2:16" x14ac:dyDescent="0.25">
      <c r="B30" s="53"/>
      <c r="C30" s="56"/>
      <c r="D30" s="63"/>
      <c r="E30" s="56"/>
      <c r="F30" s="66"/>
      <c r="G30" s="67"/>
      <c r="H30" s="66"/>
      <c r="I30" s="56" t="s">
        <v>16</v>
      </c>
      <c r="J30" s="68">
        <v>0.01</v>
      </c>
      <c r="K30" s="69">
        <v>0.05</v>
      </c>
      <c r="L30" s="53" t="str">
        <f t="shared" si="0"/>
        <v>Entre &gt; 1% y &lt;= 5%</v>
      </c>
      <c r="M30" s="53" t="s">
        <v>121</v>
      </c>
      <c r="N30" s="53"/>
    </row>
    <row r="31" spans="2:16" ht="15.75" x14ac:dyDescent="0.25">
      <c r="B31" s="53"/>
      <c r="C31" s="56"/>
      <c r="D31" s="66"/>
      <c r="E31" s="9"/>
      <c r="F31" s="9"/>
      <c r="G31" s="9"/>
      <c r="H31" s="9"/>
      <c r="I31" s="9"/>
      <c r="J31" s="9"/>
      <c r="K31" s="9"/>
      <c r="L31" s="53"/>
      <c r="M31" s="53" t="s">
        <v>122</v>
      </c>
      <c r="N31" s="53"/>
    </row>
    <row r="32" spans="2:16" x14ac:dyDescent="0.25">
      <c r="B32" s="53"/>
      <c r="C32" s="53"/>
      <c r="D32" s="53"/>
      <c r="E32" s="53"/>
      <c r="F32" s="53"/>
      <c r="G32" s="53"/>
      <c r="H32" s="53"/>
      <c r="I32" s="53"/>
      <c r="J32" s="53"/>
      <c r="K32" s="53"/>
      <c r="L32" s="53"/>
      <c r="M32" s="53" t="s">
        <v>123</v>
      </c>
      <c r="N32" s="53"/>
    </row>
    <row r="33" spans="2:14" x14ac:dyDescent="0.25">
      <c r="B33" s="53"/>
      <c r="C33" s="53"/>
      <c r="D33" s="53"/>
      <c r="E33" s="53"/>
      <c r="F33" s="53"/>
      <c r="G33" s="53"/>
      <c r="H33" s="53"/>
      <c r="I33" s="53"/>
      <c r="J33" s="53"/>
      <c r="K33" s="53"/>
      <c r="L33" s="53"/>
      <c r="M33" s="53" t="s">
        <v>124</v>
      </c>
      <c r="N33" s="53"/>
    </row>
    <row r="34" spans="2:14" x14ac:dyDescent="0.25">
      <c r="B34" s="53"/>
      <c r="C34" s="53"/>
      <c r="D34" s="53"/>
      <c r="E34" s="53"/>
      <c r="F34" s="53"/>
      <c r="G34" s="53"/>
      <c r="H34" s="53"/>
      <c r="I34" s="53"/>
      <c r="J34" s="53"/>
      <c r="K34" s="53"/>
      <c r="L34" s="53"/>
      <c r="M34" s="53"/>
      <c r="N34" s="53"/>
    </row>
    <row r="35" spans="2:14" x14ac:dyDescent="0.25">
      <c r="B35" s="53"/>
      <c r="C35" s="53"/>
      <c r="D35" s="53"/>
      <c r="E35" s="53"/>
      <c r="F35" s="53"/>
      <c r="G35" s="53"/>
      <c r="H35" s="53"/>
      <c r="I35" s="53"/>
      <c r="J35" s="53"/>
      <c r="K35" s="53"/>
      <c r="L35" s="53"/>
      <c r="M35" s="53"/>
      <c r="N35" s="53"/>
    </row>
    <row r="36" spans="2:14" ht="36" x14ac:dyDescent="0.25">
      <c r="B36" s="53"/>
      <c r="C36" s="146"/>
      <c r="D36" s="53"/>
      <c r="E36" s="70" t="s">
        <v>125</v>
      </c>
      <c r="F36" s="70" t="s">
        <v>126</v>
      </c>
      <c r="G36" s="70" t="s">
        <v>127</v>
      </c>
      <c r="H36" s="70" t="s">
        <v>128</v>
      </c>
      <c r="I36" s="70" t="s">
        <v>129</v>
      </c>
      <c r="J36" s="70" t="s">
        <v>130</v>
      </c>
      <c r="K36" s="70" t="s">
        <v>227</v>
      </c>
      <c r="L36" s="70" t="s">
        <v>250</v>
      </c>
      <c r="M36" s="53"/>
      <c r="N36" s="53"/>
    </row>
    <row r="37" spans="2:14" ht="36" x14ac:dyDescent="0.25">
      <c r="B37" s="53"/>
      <c r="C37" s="146"/>
      <c r="D37" s="53"/>
      <c r="E37" s="71" t="s">
        <v>246</v>
      </c>
      <c r="F37" s="72" t="s">
        <v>131</v>
      </c>
      <c r="G37" s="140"/>
      <c r="H37" s="78" t="s">
        <v>21</v>
      </c>
      <c r="I37" s="75" t="s">
        <v>235</v>
      </c>
      <c r="J37" s="75" t="s">
        <v>132</v>
      </c>
      <c r="K37" s="75" t="s">
        <v>228</v>
      </c>
      <c r="L37" s="75" t="s">
        <v>251</v>
      </c>
      <c r="M37" s="144" t="s">
        <v>85</v>
      </c>
      <c r="N37" s="53"/>
    </row>
    <row r="38" spans="2:14" ht="36" x14ac:dyDescent="0.25">
      <c r="B38" s="53"/>
      <c r="C38" s="53"/>
      <c r="D38" s="53"/>
      <c r="E38" s="71" t="s">
        <v>247</v>
      </c>
      <c r="F38" s="76" t="s">
        <v>133</v>
      </c>
      <c r="G38" s="73" t="s">
        <v>207</v>
      </c>
      <c r="H38" s="78" t="s">
        <v>55</v>
      </c>
      <c r="I38" s="75" t="s">
        <v>233</v>
      </c>
      <c r="J38" s="75" t="s">
        <v>134</v>
      </c>
      <c r="K38" s="75" t="s">
        <v>230</v>
      </c>
      <c r="L38" s="75" t="s">
        <v>252</v>
      </c>
      <c r="M38" s="145" t="s">
        <v>135</v>
      </c>
      <c r="N38" s="53"/>
    </row>
    <row r="39" spans="2:14" ht="36" x14ac:dyDescent="0.25">
      <c r="B39" s="53"/>
      <c r="C39" s="53"/>
      <c r="D39" s="53"/>
      <c r="E39" s="71" t="s">
        <v>195</v>
      </c>
      <c r="F39" s="76" t="s">
        <v>136</v>
      </c>
      <c r="G39" s="73" t="s">
        <v>208</v>
      </c>
      <c r="H39" s="78" t="s">
        <v>22</v>
      </c>
      <c r="I39" s="75" t="s">
        <v>234</v>
      </c>
      <c r="J39" s="75" t="s">
        <v>137</v>
      </c>
      <c r="K39" s="75"/>
      <c r="L39" s="75" t="s">
        <v>255</v>
      </c>
      <c r="M39" s="53"/>
      <c r="N39" s="53"/>
    </row>
    <row r="40" spans="2:14" ht="48" x14ac:dyDescent="0.25">
      <c r="B40" s="53"/>
      <c r="C40" s="53"/>
      <c r="D40" s="53"/>
      <c r="E40" s="71" t="s">
        <v>196</v>
      </c>
      <c r="F40" s="78"/>
      <c r="G40" s="73" t="s">
        <v>209</v>
      </c>
      <c r="H40" s="141" t="s">
        <v>24</v>
      </c>
      <c r="I40" s="75" t="s">
        <v>254</v>
      </c>
      <c r="J40" s="75" t="s">
        <v>138</v>
      </c>
      <c r="K40" s="75"/>
      <c r="L40" s="75" t="s">
        <v>256</v>
      </c>
      <c r="M40" s="144" t="s">
        <v>89</v>
      </c>
      <c r="N40" s="53"/>
    </row>
    <row r="41" spans="2:14" ht="24" x14ac:dyDescent="0.25">
      <c r="B41" s="53"/>
      <c r="C41" s="53"/>
      <c r="D41" s="53"/>
      <c r="E41" s="71" t="s">
        <v>197</v>
      </c>
      <c r="F41" s="72"/>
      <c r="G41" s="73" t="s">
        <v>249</v>
      </c>
      <c r="H41" s="142" t="s">
        <v>139</v>
      </c>
      <c r="I41" s="75" t="s">
        <v>232</v>
      </c>
      <c r="J41" s="75"/>
      <c r="K41" s="143"/>
      <c r="L41" s="75" t="s">
        <v>253</v>
      </c>
      <c r="M41" s="145" t="s">
        <v>135</v>
      </c>
      <c r="N41" s="53"/>
    </row>
    <row r="42" spans="2:14" ht="24" x14ac:dyDescent="0.25">
      <c r="B42" s="53"/>
      <c r="C42" s="53"/>
      <c r="D42" s="53"/>
      <c r="E42" s="71" t="s">
        <v>47</v>
      </c>
      <c r="F42" s="72"/>
      <c r="G42" s="73" t="s">
        <v>210</v>
      </c>
      <c r="H42" s="79" t="s">
        <v>141</v>
      </c>
      <c r="J42" s="77"/>
      <c r="K42" s="143"/>
      <c r="L42" s="75" t="s">
        <v>257</v>
      </c>
      <c r="M42" s="53"/>
      <c r="N42" s="53"/>
    </row>
    <row r="43" spans="2:14" x14ac:dyDescent="0.25">
      <c r="B43" s="53"/>
      <c r="C43" s="53"/>
      <c r="D43" s="53"/>
      <c r="E43" s="71" t="s">
        <v>48</v>
      </c>
      <c r="F43" s="78"/>
      <c r="G43" s="73" t="s">
        <v>211</v>
      </c>
      <c r="H43" s="79" t="s">
        <v>26</v>
      </c>
      <c r="I43" s="77"/>
      <c r="J43" s="77"/>
      <c r="K43" s="143"/>
      <c r="L43" s="143"/>
      <c r="M43" s="53"/>
      <c r="N43" s="53"/>
    </row>
    <row r="44" spans="2:14" x14ac:dyDescent="0.25">
      <c r="B44" s="53"/>
      <c r="C44" s="53"/>
      <c r="D44" s="53"/>
      <c r="E44" s="71" t="s">
        <v>140</v>
      </c>
      <c r="F44" s="78"/>
      <c r="G44" s="73" t="s">
        <v>248</v>
      </c>
      <c r="H44" s="78" t="s">
        <v>56</v>
      </c>
      <c r="I44" s="77"/>
      <c r="J44" s="77"/>
      <c r="K44" s="143"/>
      <c r="L44" s="143"/>
      <c r="M44" s="53"/>
      <c r="N44" s="53"/>
    </row>
    <row r="45" spans="2:14" x14ac:dyDescent="0.25">
      <c r="B45" s="53"/>
      <c r="C45" s="53"/>
      <c r="D45" s="53"/>
      <c r="E45" s="71" t="s">
        <v>142</v>
      </c>
      <c r="F45" s="78"/>
      <c r="G45" s="78"/>
      <c r="H45" s="79" t="s">
        <v>25</v>
      </c>
      <c r="I45" s="77"/>
      <c r="J45" s="78"/>
      <c r="K45" s="143"/>
      <c r="L45" s="143"/>
      <c r="M45" s="53"/>
      <c r="N45" s="53"/>
    </row>
    <row r="46" spans="2:14" x14ac:dyDescent="0.25">
      <c r="B46" s="53"/>
      <c r="D46" s="53"/>
      <c r="E46" s="71" t="s">
        <v>143</v>
      </c>
      <c r="F46" s="74"/>
      <c r="G46" s="74"/>
      <c r="H46" s="133"/>
      <c r="I46" s="74"/>
      <c r="J46" s="74"/>
      <c r="K46" s="53"/>
      <c r="L46" s="53"/>
      <c r="M46" s="53"/>
      <c r="N46" s="53"/>
    </row>
    <row r="47" spans="2:14" x14ac:dyDescent="0.25">
      <c r="B47" s="53"/>
      <c r="D47" s="53"/>
      <c r="E47" s="71" t="s">
        <v>143</v>
      </c>
      <c r="F47" s="74"/>
      <c r="G47" s="74"/>
      <c r="H47" s="133"/>
      <c r="I47" s="74"/>
      <c r="J47" s="74"/>
      <c r="K47" s="53"/>
      <c r="L47" s="53"/>
      <c r="M47" s="53"/>
      <c r="N47" s="53"/>
    </row>
    <row r="48" spans="2:14" x14ac:dyDescent="0.25">
      <c r="B48" s="53"/>
      <c r="C48" s="53"/>
      <c r="D48" s="53"/>
      <c r="E48" s="132"/>
      <c r="F48" s="74"/>
      <c r="G48" s="74"/>
      <c r="H48" s="133"/>
      <c r="I48" s="74"/>
      <c r="J48" s="74"/>
      <c r="K48" s="53"/>
      <c r="L48" s="53"/>
      <c r="M48" s="53"/>
      <c r="N48" s="53"/>
    </row>
    <row r="49" spans="2:14" x14ac:dyDescent="0.25">
      <c r="B49" s="53"/>
      <c r="C49" s="53"/>
      <c r="D49" s="53"/>
      <c r="E49" s="132"/>
      <c r="F49" s="74"/>
      <c r="G49" s="74"/>
      <c r="H49" s="133"/>
      <c r="I49" s="74"/>
      <c r="J49" s="74"/>
      <c r="K49" s="53"/>
      <c r="L49" s="53"/>
      <c r="M49" s="53"/>
      <c r="N49" s="53"/>
    </row>
    <row r="50" spans="2:14" x14ac:dyDescent="0.25">
      <c r="B50" s="53"/>
      <c r="C50" s="53"/>
      <c r="D50" s="53"/>
      <c r="E50" s="132"/>
      <c r="F50" s="74"/>
      <c r="G50" s="74"/>
      <c r="H50" s="133"/>
      <c r="I50" s="74"/>
      <c r="J50" s="74"/>
      <c r="K50" s="53"/>
      <c r="L50" s="53"/>
      <c r="M50" s="53"/>
      <c r="N50" s="53"/>
    </row>
    <row r="51" spans="2:14" x14ac:dyDescent="0.25">
      <c r="B51" s="53"/>
      <c r="C51" s="53"/>
      <c r="D51" s="53"/>
      <c r="E51" s="132"/>
      <c r="F51" s="74"/>
      <c r="G51" s="74"/>
      <c r="H51" s="133"/>
      <c r="I51" s="74"/>
      <c r="J51" s="74"/>
      <c r="K51" s="53"/>
      <c r="L51" s="53"/>
      <c r="M51" s="53"/>
      <c r="N51" s="53"/>
    </row>
    <row r="52" spans="2:14" x14ac:dyDescent="0.25">
      <c r="B52" s="53"/>
      <c r="C52" s="53"/>
      <c r="D52" s="53"/>
      <c r="E52" s="53"/>
      <c r="F52" s="53"/>
      <c r="G52" s="53"/>
      <c r="H52" s="53"/>
      <c r="I52" s="74"/>
      <c r="J52" s="53"/>
      <c r="K52" s="53"/>
      <c r="L52" s="53"/>
      <c r="M52" s="53"/>
      <c r="N52" s="53"/>
    </row>
    <row r="53" spans="2:14" x14ac:dyDescent="0.25">
      <c r="B53" s="53"/>
      <c r="C53" s="53"/>
      <c r="D53" s="53"/>
      <c r="E53" s="53"/>
      <c r="F53" s="53"/>
      <c r="G53" s="53"/>
      <c r="H53" s="53"/>
      <c r="I53" s="53"/>
      <c r="J53" s="53"/>
      <c r="K53" s="53"/>
      <c r="L53" s="53"/>
      <c r="M53" s="53"/>
      <c r="N53" s="53"/>
    </row>
    <row r="54" spans="2:14" x14ac:dyDescent="0.25">
      <c r="B54" s="53"/>
      <c r="C54" s="53"/>
      <c r="D54" s="53"/>
      <c r="E54" s="53"/>
      <c r="F54" s="80" t="s">
        <v>144</v>
      </c>
      <c r="G54" s="53" t="s">
        <v>145</v>
      </c>
      <c r="H54" s="53" t="s">
        <v>146</v>
      </c>
      <c r="I54" s="53"/>
      <c r="J54" s="53" t="s">
        <v>147</v>
      </c>
      <c r="K54" s="53" t="s">
        <v>214</v>
      </c>
      <c r="L54" s="53" t="s">
        <v>217</v>
      </c>
      <c r="M54" s="53"/>
      <c r="N54" s="53"/>
    </row>
    <row r="55" spans="2:14" x14ac:dyDescent="0.25">
      <c r="B55" s="53"/>
      <c r="C55" s="53"/>
      <c r="D55" s="53"/>
      <c r="E55" s="53"/>
      <c r="F55" s="74" t="s">
        <v>21</v>
      </c>
      <c r="G55" s="53" t="s">
        <v>148</v>
      </c>
      <c r="H55" s="53" t="s">
        <v>149</v>
      </c>
      <c r="I55" s="53"/>
      <c r="J55" s="53" t="e">
        <f>#REF!</f>
        <v>#REF!</v>
      </c>
      <c r="K55" s="53" t="e">
        <f>IF(#REF!="","",#REF!)</f>
        <v>#REF!</v>
      </c>
      <c r="L55" s="53"/>
      <c r="M55" s="53"/>
      <c r="N55" s="53"/>
    </row>
    <row r="56" spans="2:14" x14ac:dyDescent="0.25">
      <c r="B56" s="53"/>
      <c r="C56" s="53"/>
      <c r="D56" s="53"/>
      <c r="E56" s="53"/>
      <c r="F56" s="74" t="s">
        <v>55</v>
      </c>
      <c r="G56" s="53" t="s">
        <v>150</v>
      </c>
      <c r="H56" s="53" t="s">
        <v>151</v>
      </c>
      <c r="I56" s="53"/>
      <c r="J56" s="53" t="e">
        <f>#REF!</f>
        <v>#REF!</v>
      </c>
      <c r="K56" s="53" t="e">
        <f>IF(#REF!="","",#REF!)</f>
        <v>#REF!</v>
      </c>
      <c r="L56" s="53"/>
      <c r="M56" s="53"/>
      <c r="N56" s="53"/>
    </row>
    <row r="57" spans="2:14" x14ac:dyDescent="0.25">
      <c r="B57" s="53"/>
      <c r="C57" s="53"/>
      <c r="D57" s="53"/>
      <c r="E57" s="53"/>
      <c r="F57" s="74" t="s">
        <v>22</v>
      </c>
      <c r="G57" s="53" t="s">
        <v>152</v>
      </c>
      <c r="H57" s="53" t="s">
        <v>153</v>
      </c>
      <c r="I57" s="53"/>
      <c r="J57" s="53" t="e">
        <f>#REF!</f>
        <v>#REF!</v>
      </c>
      <c r="K57" s="53" t="e">
        <f>IF(#REF!="","",#REF!)</f>
        <v>#REF!</v>
      </c>
      <c r="L57" s="53"/>
      <c r="M57" s="53"/>
      <c r="N57" s="53"/>
    </row>
    <row r="58" spans="2:14" x14ac:dyDescent="0.25">
      <c r="B58" s="53"/>
      <c r="C58" s="53"/>
      <c r="D58" s="53"/>
      <c r="E58" s="53"/>
      <c r="F58" s="49" t="s">
        <v>24</v>
      </c>
      <c r="G58" s="53" t="s">
        <v>154</v>
      </c>
      <c r="H58" s="53" t="s">
        <v>155</v>
      </c>
      <c r="I58" s="53"/>
      <c r="J58" s="53" t="e">
        <f>#REF!</f>
        <v>#REF!</v>
      </c>
      <c r="K58" s="53" t="e">
        <f>IF(#REF!="","",#REF!)</f>
        <v>#REF!</v>
      </c>
      <c r="L58" s="53"/>
      <c r="M58" s="53"/>
      <c r="N58" s="53"/>
    </row>
    <row r="59" spans="2:14" x14ac:dyDescent="0.25">
      <c r="B59" s="53"/>
      <c r="C59" s="53"/>
      <c r="D59" s="53"/>
      <c r="E59" s="53"/>
      <c r="F59" s="50" t="s">
        <v>156</v>
      </c>
      <c r="G59" s="53" t="s">
        <v>157</v>
      </c>
      <c r="H59" s="53" t="s">
        <v>158</v>
      </c>
      <c r="I59" s="53"/>
      <c r="J59" s="53" t="e">
        <f>#REF!</f>
        <v>#REF!</v>
      </c>
      <c r="K59" s="53" t="e">
        <f>IF(#REF!="","",#REF!)</f>
        <v>#REF!</v>
      </c>
      <c r="L59" s="53"/>
      <c r="M59" s="53"/>
      <c r="N59" s="53"/>
    </row>
    <row r="60" spans="2:14" x14ac:dyDescent="0.25">
      <c r="B60" s="53"/>
      <c r="C60" s="53"/>
      <c r="D60" s="53"/>
      <c r="E60" s="53"/>
      <c r="F60" s="79" t="s">
        <v>165</v>
      </c>
      <c r="G60" s="53" t="s">
        <v>163</v>
      </c>
      <c r="H60" s="53" t="s">
        <v>164</v>
      </c>
      <c r="I60" s="53"/>
      <c r="J60" s="53"/>
      <c r="K60" s="53"/>
      <c r="L60" s="53"/>
      <c r="M60" s="53"/>
      <c r="N60" s="53"/>
    </row>
    <row r="61" spans="2:14" x14ac:dyDescent="0.25">
      <c r="B61" s="53"/>
      <c r="C61" s="53"/>
      <c r="D61" s="53"/>
      <c r="E61" s="53"/>
      <c r="F61" s="74" t="s">
        <v>56</v>
      </c>
      <c r="G61" s="53" t="s">
        <v>159</v>
      </c>
      <c r="H61" s="53" t="s">
        <v>160</v>
      </c>
      <c r="I61" s="53"/>
      <c r="J61" s="53"/>
      <c r="K61" s="53"/>
      <c r="L61" s="53"/>
      <c r="M61" s="53"/>
      <c r="N61" s="53"/>
    </row>
    <row r="62" spans="2:14" x14ac:dyDescent="0.25">
      <c r="B62" s="53"/>
      <c r="C62" s="53"/>
      <c r="D62" s="53"/>
      <c r="E62" s="53"/>
      <c r="F62" s="79" t="s">
        <v>25</v>
      </c>
      <c r="G62" s="53" t="s">
        <v>161</v>
      </c>
      <c r="H62" s="53" t="s">
        <v>162</v>
      </c>
      <c r="I62" s="53"/>
      <c r="J62" s="53"/>
      <c r="K62" s="53"/>
      <c r="L62" s="53"/>
      <c r="M62" s="53"/>
      <c r="N62" s="53"/>
    </row>
    <row r="63" spans="2:14" x14ac:dyDescent="0.25">
      <c r="I63" s="53"/>
    </row>
  </sheetData>
  <mergeCells count="7">
    <mergeCell ref="L25:L26"/>
    <mergeCell ref="C25:D26"/>
    <mergeCell ref="E25:F26"/>
    <mergeCell ref="G25:H26"/>
    <mergeCell ref="I25:I26"/>
    <mergeCell ref="J25:J26"/>
    <mergeCell ref="K25:K26"/>
  </mergeCells>
  <pageMargins left="0.7" right="0.7" top="0.75" bottom="0.75" header="0.3" footer="0.3"/>
  <pageSetup paperSize="9" orientation="portrait" r:id="rId1"/>
  <legacy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5FBD-34B6-4190-AC13-40CA85C585A4}">
  <dimension ref="C2:J4"/>
  <sheetViews>
    <sheetView workbookViewId="0">
      <selection activeCell="D15" sqref="D15"/>
    </sheetView>
  </sheetViews>
  <sheetFormatPr baseColWidth="10" defaultRowHeight="15" x14ac:dyDescent="0.25"/>
  <sheetData>
    <row r="2" spans="3:10" x14ac:dyDescent="0.25">
      <c r="C2" s="260" t="s">
        <v>205</v>
      </c>
      <c r="D2" s="261"/>
      <c r="E2" s="261"/>
      <c r="F2" s="261"/>
      <c r="G2" s="261"/>
      <c r="H2" s="261"/>
      <c r="I2" s="261"/>
      <c r="J2" s="262"/>
    </row>
    <row r="3" spans="3:10" x14ac:dyDescent="0.25">
      <c r="C3" s="260" t="s">
        <v>188</v>
      </c>
      <c r="D3" s="261"/>
      <c r="E3" s="261"/>
      <c r="F3" s="261"/>
      <c r="G3" s="261"/>
      <c r="H3" s="261"/>
      <c r="I3" s="261"/>
      <c r="J3" s="262"/>
    </row>
    <row r="4" spans="3:10" x14ac:dyDescent="0.25">
      <c r="C4" s="260" t="s">
        <v>204</v>
      </c>
      <c r="D4" s="261"/>
      <c r="E4" s="261"/>
      <c r="F4" s="261"/>
      <c r="G4" s="261"/>
      <c r="H4" s="261"/>
      <c r="I4" s="261"/>
      <c r="J4" s="262"/>
    </row>
  </sheetData>
  <mergeCells count="3">
    <mergeCell ref="C2:J2"/>
    <mergeCell ref="C3:J3"/>
    <mergeCell ref="C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AD4703-158D-42DB-885B-4D25FB4B81B9}">
  <ds:schemaRefs>
    <ds:schemaRef ds:uri="http://schemas.microsoft.com/office/2006/documentManagement/types"/>
    <ds:schemaRef ds:uri="http://purl.org/dc/dcmitype/"/>
    <ds:schemaRef ds:uri="7bca9e72-1368-42ce-8de7-4514b05f6fbc"/>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A778EFEE-7B66-4383-9593-DF54EE400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Ejemplo Matriz de Planeación</vt:lpstr>
      <vt:lpstr>Conclusión</vt:lpstr>
      <vt:lpstr>Instructivo para conclusión </vt:lpstr>
      <vt:lpstr>tablas</vt:lpstr>
      <vt:lpstr>Hoja1</vt:lpstr>
      <vt:lpstr>'Instructivo para conclusión '!OLE_LINK1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Jaime Noy Fonseca</cp:lastModifiedBy>
  <cp:revision/>
  <dcterms:created xsi:type="dcterms:W3CDTF">2023-03-13T09:44:50Z</dcterms:created>
  <dcterms:modified xsi:type="dcterms:W3CDTF">2024-05-28T22:26:01Z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